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DB9EE1D8-E34C-46D0-869A-1DC62B4DCD62}" xr6:coauthVersionLast="36" xr6:coauthVersionMax="36" xr10:uidLastSave="{00000000-0000-0000-0000-000000000000}"/>
  <bookViews>
    <workbookView xWindow="0" yWindow="0" windowWidth="22260" windowHeight="12648" tabRatio="886" xr2:uid="{00000000-000D-0000-FFFF-FFFF00000000}"/>
  </bookViews>
  <sheets>
    <sheet name="Iabohazo" sheetId="11" r:id="rId1"/>
    <sheet name="Enifatsy_Tangainony" sheetId="12" r:id="rId2"/>
    <sheet name="Namohora_Tangainony" sheetId="13" r:id="rId3"/>
    <sheet name="Ambalavolo_Efatsy" sheetId="14" r:id="rId4"/>
    <sheet name="Vohimary_Ankarana" sheetId="19" r:id="rId5"/>
    <sheet name="Andramena_Tangainony " sheetId="17" r:id="rId6"/>
    <sheet name="Vohilengo" sheetId="18" r:id="rId7"/>
  </sheets>
  <externalReferences>
    <externalReference r:id="rId8"/>
    <externalReference r:id="rId9"/>
    <externalReference r:id="rId10"/>
    <externalReference r:id="rId11"/>
  </externalReferences>
  <definedNames>
    <definedName name="_xlnm.Print_Titles" localSheetId="5">'Andramena_Tangainony '!$1:$8</definedName>
    <definedName name="_xlnm.Print_Titles" localSheetId="1">Enifatsy_Tangainony!$1:$8</definedName>
    <definedName name="_xlnm.Print_Titles" localSheetId="0">Iabohazo!$1:$8</definedName>
    <definedName name="_xlnm.Print_Titles" localSheetId="2">Namohora_Tangainony!$1:$8</definedName>
    <definedName name="_xlnm.Print_Titles" localSheetId="6">Vohilengo!$1:$8</definedName>
    <definedName name="_xlnm.Print_Area" localSheetId="5">'Andramena_Tangainony '!$A$1:$F$115</definedName>
    <definedName name="_xlnm.Print_Area" localSheetId="1">Enifatsy_Tangainony!$A$1:$F$115</definedName>
    <definedName name="_xlnm.Print_Area" localSheetId="0">Iabohazo!$A$1:$F$115</definedName>
    <definedName name="_xlnm.Print_Area" localSheetId="2">Namohora_Tangainony!$A$1:$F$115</definedName>
    <definedName name="_xlnm.Print_Area" localSheetId="6">Vohilengo!$A$1:$F$115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9" l="1"/>
  <c r="B68" i="19"/>
  <c r="F67" i="19"/>
  <c r="B63" i="19"/>
  <c r="F62" i="19"/>
  <c r="B60" i="19"/>
  <c r="F59" i="19"/>
  <c r="B57" i="19"/>
  <c r="F56" i="19"/>
  <c r="B54" i="19"/>
  <c r="F53" i="19"/>
  <c r="B51" i="19"/>
  <c r="F50" i="19"/>
  <c r="B45" i="19"/>
  <c r="F44" i="19"/>
  <c r="F47" i="19" s="1"/>
  <c r="F42" i="19"/>
  <c r="B40" i="19"/>
  <c r="F39" i="19"/>
  <c r="B37" i="19"/>
  <c r="F36" i="19"/>
  <c r="B34" i="19"/>
  <c r="F33" i="19"/>
  <c r="F30" i="19"/>
  <c r="B30" i="19"/>
  <c r="B26" i="19"/>
  <c r="F25" i="19"/>
  <c r="B23" i="19"/>
  <c r="F22" i="19"/>
  <c r="B20" i="19"/>
  <c r="F19" i="19"/>
  <c r="B14" i="19"/>
  <c r="F13" i="19"/>
  <c r="B11" i="19"/>
  <c r="F10" i="19"/>
  <c r="B68" i="14"/>
  <c r="F67" i="14"/>
  <c r="B63" i="14"/>
  <c r="F62" i="14"/>
  <c r="B60" i="14"/>
  <c r="F59" i="14"/>
  <c r="B57" i="14"/>
  <c r="F56" i="14"/>
  <c r="B54" i="14"/>
  <c r="B51" i="14"/>
  <c r="F53" i="14"/>
  <c r="B45" i="14"/>
  <c r="F44" i="14"/>
  <c r="B40" i="14"/>
  <c r="F39" i="14"/>
  <c r="B37" i="14"/>
  <c r="F36" i="14"/>
  <c r="B34" i="14"/>
  <c r="F33" i="14"/>
  <c r="B30" i="14"/>
  <c r="F30" i="14"/>
  <c r="B26" i="14"/>
  <c r="F25" i="14"/>
  <c r="B23" i="14"/>
  <c r="F22" i="14"/>
  <c r="B20" i="14"/>
  <c r="F19" i="14"/>
  <c r="B14" i="14"/>
  <c r="F13" i="14"/>
  <c r="B11" i="14"/>
  <c r="F10" i="14"/>
  <c r="F16" i="14" s="1"/>
  <c r="B110" i="18"/>
  <c r="F109" i="18"/>
  <c r="A109" i="18"/>
  <c r="B107" i="18"/>
  <c r="F106" i="18"/>
  <c r="A106" i="18"/>
  <c r="B104" i="18"/>
  <c r="F103" i="18"/>
  <c r="F112" i="18" s="1"/>
  <c r="F100" i="18"/>
  <c r="B99" i="18"/>
  <c r="F98" i="18"/>
  <c r="F101" i="18" s="1"/>
  <c r="B96" i="18"/>
  <c r="F95" i="18"/>
  <c r="B91" i="18"/>
  <c r="F90" i="18"/>
  <c r="B88" i="18"/>
  <c r="F87" i="18"/>
  <c r="F93" i="18" s="1"/>
  <c r="F85" i="18"/>
  <c r="B83" i="18"/>
  <c r="F82" i="18"/>
  <c r="B80" i="18"/>
  <c r="F79" i="18"/>
  <c r="B74" i="18"/>
  <c r="F73" i="18"/>
  <c r="D73" i="18"/>
  <c r="B71" i="18"/>
  <c r="F70" i="18"/>
  <c r="B68" i="18"/>
  <c r="F67" i="18"/>
  <c r="F76" i="18" s="1"/>
  <c r="B63" i="18"/>
  <c r="F62" i="18"/>
  <c r="B60" i="18"/>
  <c r="F59" i="18"/>
  <c r="B57" i="18"/>
  <c r="F56" i="18"/>
  <c r="B54" i="18"/>
  <c r="F53" i="18"/>
  <c r="B51" i="18"/>
  <c r="F50" i="18"/>
  <c r="B48" i="18"/>
  <c r="F47" i="18"/>
  <c r="F65" i="18" s="1"/>
  <c r="B43" i="18"/>
  <c r="F42" i="18"/>
  <c r="B40" i="18"/>
  <c r="F39" i="18"/>
  <c r="B37" i="18"/>
  <c r="F36" i="18"/>
  <c r="B34" i="18"/>
  <c r="F33" i="18"/>
  <c r="F45" i="18" s="1"/>
  <c r="B29" i="18"/>
  <c r="F28" i="18"/>
  <c r="B26" i="18"/>
  <c r="F25" i="18"/>
  <c r="B23" i="18"/>
  <c r="F22" i="18"/>
  <c r="B20" i="18"/>
  <c r="F19" i="18"/>
  <c r="F31" i="18" s="1"/>
  <c r="B14" i="18"/>
  <c r="F13" i="18"/>
  <c r="B11" i="18"/>
  <c r="F10" i="18"/>
  <c r="F16" i="18" s="1"/>
  <c r="B110" i="17"/>
  <c r="F109" i="17"/>
  <c r="A109" i="17"/>
  <c r="B107" i="17"/>
  <c r="F106" i="17"/>
  <c r="A106" i="17"/>
  <c r="B104" i="17"/>
  <c r="F103" i="17"/>
  <c r="F112" i="17" s="1"/>
  <c r="F100" i="17"/>
  <c r="F101" i="17" s="1"/>
  <c r="B99" i="17"/>
  <c r="F98" i="17"/>
  <c r="B96" i="17"/>
  <c r="F95" i="17"/>
  <c r="B91" i="17"/>
  <c r="F90" i="17"/>
  <c r="B88" i="17"/>
  <c r="F87" i="17"/>
  <c r="F93" i="17" s="1"/>
  <c r="B83" i="17"/>
  <c r="F82" i="17"/>
  <c r="B80" i="17"/>
  <c r="F79" i="17"/>
  <c r="F85" i="17" s="1"/>
  <c r="B74" i="17"/>
  <c r="D73" i="17"/>
  <c r="F73" i="17" s="1"/>
  <c r="B71" i="17"/>
  <c r="F70" i="17"/>
  <c r="B68" i="17"/>
  <c r="F67" i="17"/>
  <c r="B63" i="17"/>
  <c r="F62" i="17"/>
  <c r="B60" i="17"/>
  <c r="F59" i="17"/>
  <c r="B57" i="17"/>
  <c r="F56" i="17"/>
  <c r="B54" i="17"/>
  <c r="F53" i="17"/>
  <c r="F65" i="17" s="1"/>
  <c r="B51" i="17"/>
  <c r="F50" i="17"/>
  <c r="B48" i="17"/>
  <c r="F47" i="17"/>
  <c r="B43" i="17"/>
  <c r="F42" i="17"/>
  <c r="B40" i="17"/>
  <c r="F39" i="17"/>
  <c r="B37" i="17"/>
  <c r="F36" i="17"/>
  <c r="B34" i="17"/>
  <c r="F33" i="17"/>
  <c r="F45" i="17" s="1"/>
  <c r="B29" i="17"/>
  <c r="F28" i="17"/>
  <c r="B26" i="17"/>
  <c r="F25" i="17"/>
  <c r="B23" i="17"/>
  <c r="F22" i="17"/>
  <c r="B20" i="17"/>
  <c r="F19" i="17"/>
  <c r="F16" i="17"/>
  <c r="B14" i="17"/>
  <c r="F13" i="17"/>
  <c r="B11" i="17"/>
  <c r="F10" i="17"/>
  <c r="B110" i="13"/>
  <c r="F109" i="13"/>
  <c r="B107" i="13"/>
  <c r="F106" i="13"/>
  <c r="A106" i="13"/>
  <c r="A109" i="13" s="1"/>
  <c r="B104" i="13"/>
  <c r="F103" i="13"/>
  <c r="F112" i="13" s="1"/>
  <c r="F100" i="13"/>
  <c r="B99" i="13"/>
  <c r="F98" i="13"/>
  <c r="B96" i="13"/>
  <c r="F95" i="13"/>
  <c r="F101" i="13" s="1"/>
  <c r="B91" i="13"/>
  <c r="F90" i="13"/>
  <c r="B88" i="13"/>
  <c r="F87" i="13"/>
  <c r="F93" i="13" s="1"/>
  <c r="B83" i="13"/>
  <c r="F82" i="13"/>
  <c r="F85" i="13" s="1"/>
  <c r="B80" i="13"/>
  <c r="F79" i="13"/>
  <c r="B74" i="13"/>
  <c r="D73" i="13"/>
  <c r="F73" i="13" s="1"/>
  <c r="F76" i="13" s="1"/>
  <c r="B71" i="13"/>
  <c r="F70" i="13"/>
  <c r="B68" i="13"/>
  <c r="F67" i="13"/>
  <c r="B63" i="13"/>
  <c r="F62" i="13"/>
  <c r="B60" i="13"/>
  <c r="F59" i="13"/>
  <c r="B57" i="13"/>
  <c r="F56" i="13"/>
  <c r="B54" i="13"/>
  <c r="F53" i="13"/>
  <c r="B51" i="13"/>
  <c r="F50" i="13"/>
  <c r="B48" i="13"/>
  <c r="F47" i="13"/>
  <c r="F65" i="13" s="1"/>
  <c r="B43" i="13"/>
  <c r="F42" i="13"/>
  <c r="B40" i="13"/>
  <c r="F39" i="13"/>
  <c r="B37" i="13"/>
  <c r="F36" i="13"/>
  <c r="B34" i="13"/>
  <c r="F33" i="13"/>
  <c r="F45" i="13" s="1"/>
  <c r="B29" i="13"/>
  <c r="F28" i="13"/>
  <c r="B26" i="13"/>
  <c r="F25" i="13"/>
  <c r="B23" i="13"/>
  <c r="F22" i="13"/>
  <c r="B20" i="13"/>
  <c r="F19" i="13"/>
  <c r="F31" i="13" s="1"/>
  <c r="F77" i="13" s="1"/>
  <c r="B14" i="13"/>
  <c r="F13" i="13"/>
  <c r="B11" i="13"/>
  <c r="F10" i="13"/>
  <c r="F16" i="13" s="1"/>
  <c r="B110" i="12"/>
  <c r="F109" i="12"/>
  <c r="B107" i="12"/>
  <c r="F106" i="12"/>
  <c r="A106" i="12"/>
  <c r="A109" i="12" s="1"/>
  <c r="B104" i="12"/>
  <c r="F103" i="12"/>
  <c r="F112" i="12" s="1"/>
  <c r="F100" i="12"/>
  <c r="B99" i="12"/>
  <c r="F98" i="12"/>
  <c r="B96" i="12"/>
  <c r="F95" i="12"/>
  <c r="F101" i="12" s="1"/>
  <c r="F93" i="12"/>
  <c r="B91" i="12"/>
  <c r="F90" i="12"/>
  <c r="B88" i="12"/>
  <c r="F87" i="12"/>
  <c r="F85" i="12"/>
  <c r="B83" i="12"/>
  <c r="F82" i="12"/>
  <c r="B80" i="12"/>
  <c r="F79" i="12"/>
  <c r="B74" i="12"/>
  <c r="D73" i="12"/>
  <c r="F73" i="12" s="1"/>
  <c r="F76" i="12" s="1"/>
  <c r="B71" i="12"/>
  <c r="F70" i="12"/>
  <c r="B68" i="12"/>
  <c r="F67" i="12"/>
  <c r="B63" i="12"/>
  <c r="F62" i="12"/>
  <c r="B60" i="12"/>
  <c r="F59" i="12"/>
  <c r="B57" i="12"/>
  <c r="F56" i="12"/>
  <c r="B54" i="12"/>
  <c r="F53" i="12"/>
  <c r="B51" i="12"/>
  <c r="F50" i="12"/>
  <c r="B48" i="12"/>
  <c r="F47" i="12"/>
  <c r="F65" i="12" s="1"/>
  <c r="B43" i="12"/>
  <c r="F42" i="12"/>
  <c r="B40" i="12"/>
  <c r="F39" i="12"/>
  <c r="B37" i="12"/>
  <c r="F36" i="12"/>
  <c r="B34" i="12"/>
  <c r="F33" i="12"/>
  <c r="F45" i="12" s="1"/>
  <c r="B29" i="12"/>
  <c r="F28" i="12"/>
  <c r="B26" i="12"/>
  <c r="F25" i="12"/>
  <c r="B23" i="12"/>
  <c r="F22" i="12"/>
  <c r="B20" i="12"/>
  <c r="F19" i="12"/>
  <c r="F31" i="12" s="1"/>
  <c r="F77" i="12" s="1"/>
  <c r="B14" i="12"/>
  <c r="F13" i="12"/>
  <c r="B11" i="12"/>
  <c r="F10" i="12"/>
  <c r="F16" i="12" s="1"/>
  <c r="F113" i="11"/>
  <c r="F77" i="11"/>
  <c r="F28" i="19" l="1"/>
  <c r="F48" i="19" s="1"/>
  <c r="F16" i="19"/>
  <c r="F65" i="19"/>
  <c r="F50" i="14"/>
  <c r="F28" i="14"/>
  <c r="F42" i="14"/>
  <c r="F65" i="14"/>
  <c r="F47" i="14"/>
  <c r="F70" i="14"/>
  <c r="F77" i="18"/>
  <c r="F113" i="18" s="1"/>
  <c r="F76" i="17"/>
  <c r="F77" i="17" s="1"/>
  <c r="F113" i="17" s="1"/>
  <c r="F31" i="17"/>
  <c r="F113" i="13"/>
  <c r="F113" i="12"/>
  <c r="B110" i="11"/>
  <c r="F109" i="11"/>
  <c r="B107" i="11"/>
  <c r="F106" i="11"/>
  <c r="A106" i="11"/>
  <c r="A109" i="11" s="1"/>
  <c r="B104" i="11"/>
  <c r="F103" i="11"/>
  <c r="F100" i="11"/>
  <c r="B99" i="11"/>
  <c r="F98" i="11"/>
  <c r="B96" i="11"/>
  <c r="F95" i="11"/>
  <c r="B91" i="11"/>
  <c r="B88" i="11"/>
  <c r="F87" i="11"/>
  <c r="B83" i="11"/>
  <c r="F82" i="11"/>
  <c r="B80" i="11"/>
  <c r="B74" i="11"/>
  <c r="D73" i="11"/>
  <c r="B71" i="11"/>
  <c r="F70" i="11"/>
  <c r="B68" i="11"/>
  <c r="F67" i="11"/>
  <c r="B63" i="11"/>
  <c r="F62" i="11"/>
  <c r="B60" i="11"/>
  <c r="B57" i="11"/>
  <c r="B54" i="11"/>
  <c r="B51" i="11"/>
  <c r="B48" i="11"/>
  <c r="F53" i="11"/>
  <c r="B43" i="11"/>
  <c r="B40" i="11"/>
  <c r="B37" i="11"/>
  <c r="B34" i="11"/>
  <c r="F33" i="11"/>
  <c r="B29" i="11"/>
  <c r="F28" i="11"/>
  <c r="B26" i="11"/>
  <c r="F25" i="11"/>
  <c r="B23" i="11"/>
  <c r="B20" i="11"/>
  <c r="B14" i="11"/>
  <c r="F13" i="11"/>
  <c r="B11" i="11"/>
  <c r="F10" i="11"/>
  <c r="F48" i="14" l="1"/>
  <c r="F71" i="14" s="1"/>
  <c r="F72" i="14" s="1"/>
  <c r="F73" i="14" s="1"/>
  <c r="F71" i="19"/>
  <c r="F114" i="18"/>
  <c r="F115" i="18" s="1"/>
  <c r="F114" i="17"/>
  <c r="F115" i="17" s="1"/>
  <c r="F114" i="13"/>
  <c r="F115" i="13" s="1"/>
  <c r="F114" i="12"/>
  <c r="F115" i="12" s="1"/>
  <c r="F47" i="11"/>
  <c r="F36" i="11"/>
  <c r="F56" i="11"/>
  <c r="F79" i="11"/>
  <c r="F85" i="11" s="1"/>
  <c r="F90" i="11"/>
  <c r="F93" i="11" s="1"/>
  <c r="F19" i="11"/>
  <c r="F39" i="11"/>
  <c r="F59" i="11"/>
  <c r="F22" i="11"/>
  <c r="F42" i="11"/>
  <c r="F73" i="11"/>
  <c r="F76" i="11" s="1"/>
  <c r="F16" i="11"/>
  <c r="F112" i="11"/>
  <c r="F101" i="11"/>
  <c r="F50" i="11"/>
  <c r="F72" i="19" l="1"/>
  <c r="F73" i="19" s="1"/>
  <c r="F31" i="11"/>
  <c r="F114" i="11"/>
  <c r="F115" i="11" s="1"/>
  <c r="F65" i="11"/>
  <c r="F45" i="11"/>
</calcChain>
</file>

<file path=xl/sharedStrings.xml><?xml version="1.0" encoding="utf-8"?>
<sst xmlns="http://schemas.openxmlformats.org/spreadsheetml/2006/main" count="947" uniqueCount="187">
  <si>
    <t>PROJET FIOVANA - ADRA  MADAGASCAR</t>
  </si>
  <si>
    <t>N°</t>
  </si>
  <si>
    <t>DESIGNATIONS</t>
  </si>
  <si>
    <t>UNITE</t>
  </si>
  <si>
    <t>QAM</t>
  </si>
  <si>
    <t>P. U (Ar)</t>
  </si>
  <si>
    <t>MONTANT (Ar)</t>
  </si>
  <si>
    <t>01</t>
  </si>
  <si>
    <t>Installation de chantier</t>
  </si>
  <si>
    <t>Fft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</si>
  <si>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amenée des matériels et matériaux</t>
    </r>
  </si>
  <si>
    <t>02</t>
  </si>
  <si>
    <t>Repli de chantier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</si>
  <si>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evacuation des tous les biens et materiels </t>
    </r>
  </si>
  <si>
    <t>I.1</t>
  </si>
  <si>
    <t>TERRASSEMENT</t>
  </si>
  <si>
    <t>Defrichage et décapage des socles existant</t>
  </si>
  <si>
    <t>m2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</si>
  <si>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emprise du point d'eau</t>
    </r>
  </si>
  <si>
    <t>Fouille de toute nature pour l'emplacement des ouvrages</t>
  </si>
  <si>
    <t>m3</t>
  </si>
  <si>
    <t>I.1.3</t>
  </si>
  <si>
    <t>I.1.4</t>
  </si>
  <si>
    <t>Evacuation des terres excédentaires</t>
  </si>
  <si>
    <t xml:space="preserve">I.2 </t>
  </si>
  <si>
    <t>I.2.0</t>
  </si>
  <si>
    <t>I.2.1</t>
  </si>
  <si>
    <t>Béton de propreté Q150 ép 5cm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</si>
  <si>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sous fondation en semelle continue en longrine</t>
    </r>
  </si>
  <si>
    <t>I.2.2</t>
  </si>
  <si>
    <t>Béton Armé Q350</t>
  </si>
  <si>
    <t>I.2.3</t>
  </si>
  <si>
    <t>Coffrage plan en pin raboté 3 faces</t>
  </si>
  <si>
    <t>I.2.4</t>
  </si>
  <si>
    <t>Armature en acier haute adhérence</t>
  </si>
  <si>
    <t>kg</t>
  </si>
  <si>
    <t>Concèrne:  les bétons armés</t>
  </si>
  <si>
    <t>I.2.5</t>
  </si>
  <si>
    <t>I.2.6</t>
  </si>
  <si>
    <t>I.2.7</t>
  </si>
  <si>
    <t>Châpe reportée demi-lisse  Q:450 de ciment CEM IV</t>
  </si>
  <si>
    <t>Concèrne:  chape du socle de reception de l'aire d'assainissement</t>
  </si>
  <si>
    <t>Maçonnerie de parpaings 15 x20x40cm</t>
  </si>
  <si>
    <t>Concèrne: muret de la cloture</t>
  </si>
  <si>
    <t>I.2.9a</t>
  </si>
  <si>
    <t>Concèrne: face mur, couvercle et poteau</t>
  </si>
  <si>
    <t>I.2.9b</t>
  </si>
  <si>
    <t>Concèrne: bac d'ornement,caniveau dalle d'accès et puisard</t>
  </si>
  <si>
    <t>I.3.1</t>
  </si>
  <si>
    <t>I.3.2</t>
  </si>
  <si>
    <t>Repandage des graviers filtres d'epaisseur minimale de 0,10m</t>
  </si>
  <si>
    <t>CAPTAGE</t>
  </si>
  <si>
    <t>U</t>
  </si>
  <si>
    <t>2.2</t>
  </si>
  <si>
    <t xml:space="preserve"> Fourniture et pose de dalle de fond pérforée en béton dosé à 350kg/m3 de CPA d'epaisseur 0,10m, y compris toutes sujétions de mise en œuvre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</si>
  <si>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dalle de fond</t>
    </r>
  </si>
  <si>
    <t>III- PEINTURE</t>
  </si>
  <si>
    <t>3.1</t>
  </si>
  <si>
    <t>3.2</t>
  </si>
  <si>
    <t>Peinture vynilique lavable apliquée en deux couches</t>
  </si>
  <si>
    <t>3.3</t>
  </si>
  <si>
    <t>IV- EQUIPEMENT HYDRAULIQUE ET SOUFFLAGE</t>
  </si>
  <si>
    <t>4.1</t>
  </si>
  <si>
    <t>Soufflage des matières et  pompage de durée de 3jours</t>
  </si>
  <si>
    <t>Concèrne: évacuation des boues dans le puits</t>
  </si>
  <si>
    <t>4.2</t>
  </si>
  <si>
    <t>Installation d'une pompe VERGNET  y compris les tuyauterie et  toute sujétion de raccordement et sécurité fournit par ADRA Madagascar</t>
  </si>
  <si>
    <t xml:space="preserve">Concèrne: Pompe </t>
  </si>
  <si>
    <t>Concèrne: clôture</t>
  </si>
  <si>
    <t>Fourniture et pose porte d'entrée en planchette idem à la clôture 1,00x1,30m y compris dispositif de verrouillage et fixation par patte de scellement</t>
  </si>
  <si>
    <t xml:space="preserve">BORDEREAU DE DETAIL QUANTITATIF ET ESTIMATIF - REHABILITATION DE PUITS                   </t>
  </si>
  <si>
    <t>SOUS TOTAL</t>
  </si>
  <si>
    <t>TPM 8%</t>
  </si>
  <si>
    <t>TOTAL</t>
  </si>
  <si>
    <t>0- TRAVAUX PREPARATOIRE</t>
  </si>
  <si>
    <t>Sous Total - TRAVAUX PREPARATOIRE</t>
  </si>
  <si>
    <t xml:space="preserve">BORDEREAU DE DETAIL QUANTITATIF ET ESTIMATIF - CONSTRUCTION DE PUITS                   </t>
  </si>
  <si>
    <t>REGION ATSIMO ATSINANANA</t>
  </si>
  <si>
    <t>DISTRICT : FARAFANGANA</t>
  </si>
  <si>
    <t>COMMUNE : IABOHAZO</t>
  </si>
  <si>
    <t>FOKONTANY : IABOHAZO</t>
  </si>
  <si>
    <t>HAMEAU : IABOHAZO</t>
  </si>
  <si>
    <t xml:space="preserve">I- AMENAGEMENT DE LA SURFACE </t>
  </si>
  <si>
    <t>I.1.1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</si>
  <si>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emprise des ouvrages</t>
    </r>
  </si>
  <si>
    <t>I.1.2b</t>
  </si>
  <si>
    <t>Fouille de toute nature pour l'emplacement des ouvrages et fouille en puit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</si>
  <si>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des clotures et aire d'assainissement et fouille en puits</t>
    </r>
  </si>
  <si>
    <t>Remblai compacté</t>
  </si>
  <si>
    <t>Concèrne: Couche de pose de l'aire d'assainissement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</si>
  <si>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produit des fouilles et surcreusage</t>
    </r>
  </si>
  <si>
    <t>Demolution ouvrage existant</t>
  </si>
  <si>
    <t>Concèrne: clotures et aire d'assainissement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</si>
  <si>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sous fondation des ouvrages</t>
    </r>
  </si>
  <si>
    <t xml:space="preserve"> Hérissonage TV 40/70 ép 50cm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</si>
  <si>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sous fondation et semelle</t>
    </r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</si>
  <si>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Semelle fillante et poteau et poteau et couvercle</t>
    </r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</si>
  <si>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 poteau</t>
    </r>
  </si>
  <si>
    <t>Enduit en mortier Q300kg de Ciment CEMI 42,5</t>
  </si>
  <si>
    <t>Enduit en mortier Q350kg de Ciment CEM I 42,5</t>
  </si>
  <si>
    <t>Nettoyage buse existant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</si>
  <si>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buse existant</t>
    </r>
  </si>
  <si>
    <t>I.3.1a</t>
  </si>
  <si>
    <t>Surcreusage juqu'à 5m a tous les puits moins profond qui ne répond la hauteur de lame d'eau 3m.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</si>
  <si>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augmentation de la profondeur</t>
    </r>
  </si>
  <si>
    <t>Concèrne: Couche de pose de la dalle de fond et parois des buses des captages et anti bourbier</t>
  </si>
  <si>
    <t>II- CAPTAGE et CUVELAGE en BUSE Dint:min 100</t>
  </si>
  <si>
    <t>2.1</t>
  </si>
  <si>
    <t>Pose des buses pleines et buse perforée correspond au surcreusage juqu'à (5m (puits traditionnel, variable pour les puits busés)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</si>
  <si>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les cuvelage et captage.</t>
    </r>
  </si>
  <si>
    <t>Concèrne: poteau en BA</t>
  </si>
  <si>
    <t>penture glycerophtalique pour cloture en bois</t>
  </si>
  <si>
    <t>Concèrne: tringle et traverse du cloture</t>
  </si>
  <si>
    <t>V- CLOTURE - SECURITE - PUISARD</t>
  </si>
  <si>
    <t>Fourniture et pose des clôture en planchette de 12cm X 105cm pointue y comprix peinture selon la demande d'ADRA MADAGASCAR</t>
  </si>
  <si>
    <t>Confection d'un collecteur d'eau en maconnerie de moellon de 1,20x120x0,80m</t>
  </si>
  <si>
    <t>Concèrne: Puisard</t>
  </si>
  <si>
    <t xml:space="preserve">I.3 </t>
  </si>
  <si>
    <t>DEPOSE  BUSES - GRAVIER FILTRANT ET ANTI BOURBIER - DALLE DE FOND</t>
  </si>
  <si>
    <t>OUVRAGE EN INFRASTRUCTURE</t>
  </si>
  <si>
    <t>Sous Total - TERRASSEMENT</t>
  </si>
  <si>
    <t>Sous Total - OUVRAGE EN INFRASTRUCTURE</t>
  </si>
  <si>
    <t>OUVRAGE EN SUPERSTRUCTURE</t>
  </si>
  <si>
    <t>Sous Total - OUVRAGE EN SUPERSTRUCTURE</t>
  </si>
  <si>
    <t>Sous Total - DEPOSE  BUSES - GRAVIER FILTRANT ET ANTI BOURBIER - DALLE DE FOND</t>
  </si>
  <si>
    <t>Sous Total - PEINTURE</t>
  </si>
  <si>
    <t>Sous Total - EQUIPEMENT HYDRAULIQUE ET SOUFFLAGE</t>
  </si>
  <si>
    <t>Sous Total - CLOTURE - SECURITE - PUISARD</t>
  </si>
  <si>
    <t>TOTAL - AMENAGEMENT DE LA SURFACE</t>
  </si>
  <si>
    <t>Sous Total - CAPTAGE et CUVELAGE en BUSE Dint:min 100</t>
  </si>
  <si>
    <t>COMMUNE : TANGAINONY</t>
  </si>
  <si>
    <t>FOKONTANY : TANGAINONY</t>
  </si>
  <si>
    <t>HAMEAU : AMBOLONONDRY</t>
  </si>
  <si>
    <t>FOKONTANY : NAMOHORA</t>
  </si>
  <si>
    <t>HAMEAU : NAMOHORA</t>
  </si>
  <si>
    <t>FOKONTANY : ANDRAMENA</t>
  </si>
  <si>
    <t>HAMEAU : ANDRAMENA CENTRE</t>
  </si>
  <si>
    <t>COMMUNE : VOHILENGO</t>
  </si>
  <si>
    <t>FOKONTANY : VOHILENGO</t>
  </si>
  <si>
    <t>HAMEAU : VOHILENGO</t>
  </si>
  <si>
    <t>COMMUNE : EFATSY</t>
  </si>
  <si>
    <t>FOKONTANY : AMBALAVOLO</t>
  </si>
  <si>
    <t>HAMEAU : AMBALAVOLO</t>
  </si>
  <si>
    <t xml:space="preserve">I- AMENAGEMENT DE LA SURFACE -  </t>
  </si>
  <si>
    <t>A.1</t>
  </si>
  <si>
    <t>A.1.1</t>
  </si>
  <si>
    <t xml:space="preserve">Defrichage et décapage </t>
  </si>
  <si>
    <t>A.1.2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</si>
  <si>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des ouvrages</t>
    </r>
  </si>
  <si>
    <t>A.1.3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</si>
  <si>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produit des fouilles </t>
    </r>
  </si>
  <si>
    <t>A.2.1</t>
  </si>
  <si>
    <t>A.2.2</t>
  </si>
  <si>
    <t xml:space="preserve"> Hérissonage TV 40/70</t>
  </si>
  <si>
    <r>
      <t>Concèrne: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Anti quagmire rockfill</t>
    </r>
  </si>
  <si>
    <t>A.2.3</t>
  </si>
  <si>
    <t>Concèrne: la partie vide a l'exterieur des ouvrages</t>
  </si>
  <si>
    <t>A.2.4</t>
  </si>
  <si>
    <t>Châpe reportée demi-lisse  Q:450 de ciment CEM I 42,5</t>
  </si>
  <si>
    <t xml:space="preserve">B.1 </t>
  </si>
  <si>
    <t>B.1.2</t>
  </si>
  <si>
    <t xml:space="preserve">Repandage des graviers filtrant </t>
  </si>
  <si>
    <t xml:space="preserve">Concèrne: Couche de pose de filtres des captages </t>
  </si>
  <si>
    <t>III- OUVRAGE en SUPERSTRUCTURE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</si>
  <si>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parafouille est dalle de couverture du boite de captage</t>
    </r>
  </si>
  <si>
    <t>Coffrage plan en pin raboté 4 faces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</si>
  <si>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 element en BA</t>
    </r>
  </si>
  <si>
    <t>Concèrne:  element en  bétons armés</t>
  </si>
  <si>
    <t>3.7</t>
  </si>
  <si>
    <t>Maçonnerie de Moellon</t>
  </si>
  <si>
    <t>Concèrne: Boite de captage</t>
  </si>
  <si>
    <t>3.8</t>
  </si>
  <si>
    <t xml:space="preserve">Concèrne: face mur, couvercle </t>
  </si>
  <si>
    <t xml:space="preserve">IV- EQUIPEMENT HYDRAULIQUE </t>
  </si>
  <si>
    <t xml:space="preserve">Fourniture et pose tuyaux galva </t>
  </si>
  <si>
    <t>Concèrne: Trop plein au nivau du boite de captage</t>
  </si>
  <si>
    <t xml:space="preserve">BORDEREAU DE DETAIL QUANTITATIF ET ESTIMATIF - CONSTRUCTION DE SOURCE EMERGENTE                   </t>
  </si>
  <si>
    <t>A.2</t>
  </si>
  <si>
    <t>Sous total - TERRASSEMENT</t>
  </si>
  <si>
    <t>Sous total - OUVRAGE EN INFRASTRUCTURE</t>
  </si>
  <si>
    <t xml:space="preserve"> GRAVIER FILTRANT ET ANTI-BOURBIER </t>
  </si>
  <si>
    <t>Sous Total - GRAVIER FILTRANT ET ANTI-BOURBIER</t>
  </si>
  <si>
    <t>Sous Total - OUVRAGE en SUPERSTRUCTURE</t>
  </si>
  <si>
    <t>Sous Total - EQUIPEMENT HYDRAULIQUE</t>
  </si>
  <si>
    <t>COMMUNE : ANKARANA MIRAIHINA</t>
  </si>
  <si>
    <t>FOKONTANY : VOHIMARY</t>
  </si>
  <si>
    <t>HAMEAU : ANDEMAKA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</si>
</sst>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\ _€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i/>
      <sz val="7.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8"/>
      <name val="Times New Roman"/>
      <family val="1"/>
    </font>
    <font>
      <b/>
      <i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9" fillId="0" borderId="0" xfId="0" applyFont="1"/>
    <xf numFmtId="2" fontId="7" fillId="0" borderId="0" xfId="0" applyNumberFormat="1" applyFont="1" applyAlignment="1">
      <alignment vertical="center"/>
    </xf>
    <xf numFmtId="164" fontId="3" fillId="0" borderId="0" xfId="0" applyNumberFormat="1" applyFont="1"/>
    <xf numFmtId="43" fontId="3" fillId="0" borderId="0" xfId="1" applyFont="1"/>
    <xf numFmtId="165" fontId="7" fillId="5" borderId="4" xfId="0" applyNumberFormat="1" applyFont="1" applyFill="1" applyBorder="1" applyAlignment="1">
      <alignment horizontal="center" vertical="center"/>
    </xf>
    <xf numFmtId="165" fontId="7" fillId="6" borderId="4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0" fillId="0" borderId="6" xfId="0" applyFont="1" applyBorder="1" applyAlignment="1">
      <alignment vertical="center"/>
    </xf>
    <xf numFmtId="49" fontId="3" fillId="7" borderId="4" xfId="0" quotePrefix="1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vertical="center"/>
    </xf>
    <xf numFmtId="164" fontId="3" fillId="7" borderId="0" xfId="0" applyNumberFormat="1" applyFont="1" applyFill="1" applyAlignment="1">
      <alignment vertical="center"/>
    </xf>
    <xf numFmtId="10" fontId="4" fillId="0" borderId="0" xfId="3" applyNumberFormat="1" applyFont="1" applyAlignment="1">
      <alignment vertical="center"/>
    </xf>
    <xf numFmtId="0" fontId="10" fillId="0" borderId="6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  <xf numFmtId="0" fontId="2" fillId="6" borderId="0" xfId="0" applyFont="1" applyFill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2" fontId="2" fillId="0" borderId="5" xfId="0" quotePrefix="1" applyNumberFormat="1" applyFont="1" applyBorder="1" applyAlignment="1">
      <alignment horizontal="center" vertical="center"/>
    </xf>
    <xf numFmtId="2" fontId="2" fillId="0" borderId="6" xfId="0" quotePrefix="1" applyNumberFormat="1" applyFont="1" applyBorder="1" applyAlignment="1">
      <alignment horizontal="center" vertical="center"/>
    </xf>
    <xf numFmtId="2" fontId="2" fillId="0" borderId="7" xfId="0" quotePrefix="1" applyNumberFormat="1" applyFont="1" applyBorder="1" applyAlignment="1">
      <alignment horizontal="center" vertical="center"/>
    </xf>
    <xf numFmtId="3" fontId="3" fillId="0" borderId="5" xfId="0" quotePrefix="1" applyNumberFormat="1" applyFont="1" applyBorder="1" applyAlignment="1">
      <alignment horizontal="center" vertical="center"/>
    </xf>
    <xf numFmtId="3" fontId="3" fillId="0" borderId="6" xfId="0" quotePrefix="1" applyNumberFormat="1" applyFont="1" applyBorder="1" applyAlignment="1">
      <alignment horizontal="center" vertical="center"/>
    </xf>
    <xf numFmtId="3" fontId="3" fillId="0" borderId="7" xfId="0" quotePrefix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2" fontId="2" fillId="0" borderId="5" xfId="0" quotePrefix="1" applyNumberFormat="1" applyFont="1" applyFill="1" applyBorder="1" applyAlignment="1">
      <alignment horizontal="center" vertical="center"/>
    </xf>
    <xf numFmtId="2" fontId="2" fillId="0" borderId="6" xfId="0" quotePrefix="1" applyNumberFormat="1" applyFont="1" applyFill="1" applyBorder="1" applyAlignment="1">
      <alignment horizontal="center" vertical="center"/>
    </xf>
    <xf numFmtId="3" fontId="3" fillId="0" borderId="5" xfId="0" quotePrefix="1" applyNumberFormat="1" applyFont="1" applyFill="1" applyBorder="1" applyAlignment="1">
      <alignment horizontal="center" vertical="center"/>
    </xf>
    <xf numFmtId="3" fontId="3" fillId="0" borderId="6" xfId="0" quotePrefix="1" applyNumberFormat="1" applyFont="1" applyFill="1" applyBorder="1" applyAlignment="1">
      <alignment horizontal="center" vertical="center"/>
    </xf>
    <xf numFmtId="3" fontId="3" fillId="0" borderId="7" xfId="0" quotePrefix="1" applyNumberFormat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2" fontId="2" fillId="0" borderId="7" xfId="0" quotePrefix="1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right" vertical="center"/>
    </xf>
    <xf numFmtId="4" fontId="3" fillId="0" borderId="5" xfId="0" quotePrefix="1" applyNumberFormat="1" applyFont="1" applyBorder="1" applyAlignment="1">
      <alignment horizontal="center" vertical="center"/>
    </xf>
    <xf numFmtId="4" fontId="3" fillId="0" borderId="6" xfId="0" quotePrefix="1" applyNumberFormat="1" applyFont="1" applyBorder="1" applyAlignment="1">
      <alignment horizontal="center" vertical="center"/>
    </xf>
    <xf numFmtId="4" fontId="3" fillId="0" borderId="7" xfId="0" quotePrefix="1" applyNumberFormat="1" applyFont="1" applyBorder="1" applyAlignment="1">
      <alignment horizontal="center" vertical="center"/>
    </xf>
    <xf numFmtId="4" fontId="2" fillId="0" borderId="5" xfId="0" quotePrefix="1" applyNumberFormat="1" applyFont="1" applyBorder="1" applyAlignment="1">
      <alignment horizontal="center" vertical="center"/>
    </xf>
    <xf numFmtId="4" fontId="2" fillId="0" borderId="6" xfId="0" quotePrefix="1" applyNumberFormat="1" applyFont="1" applyBorder="1" applyAlignment="1">
      <alignment horizontal="center" vertical="center"/>
    </xf>
    <xf numFmtId="4" fontId="2" fillId="0" borderId="7" xfId="0" quotePrefix="1" applyNumberFormat="1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2" xfId="2" xr:uid="{AD1046A2-50CB-456B-B6BC-07191F081C6B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CTIVITES/TRAVAUX/1_Points%20d'eau_Communautaires%20et%20Institutionnels/II.%20Phase%2002/3.%20Estimations%20des%20co&#251;ts/Thierry/01%20ZINA%20PROJECT/01%20FIERENANTSOA/2019/15%20Points%20d'eau%202019/Soratra/MajChifLetTVA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CTIVITES/TRAVAUX/1_Points%20d'eau_Communautaires%20et%20Institutionnels/II.%20Phase%2002/3.%20Estimations%20des%20co&#251;ts/Thierry/BDQE%20PUITS%20%20IABOHAZ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CTIVITES/TRAVAUX/1_Points%20d'eau_Communautaires%20et%20Institutionnels/II.%20Phase%2002/3.%20Estimations%20des%20co&#251;ts/Thierry/DEVIS%20POINT%20D'EAU%20EFATSY%20AMBALAVOL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prio%20final/District%20de%20Vangaindrano/01%20ZINA%20PROJECT/01%20FIERENANTSOA/2019/15%20Points%20d'eau%202019/Soratra/MajChifLetTVA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Feuil1"/>
      <sheetName val="MajChifLetTVA"/>
    </sheetNames>
    <definedNames>
      <definedName name="MajChiflettva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aux"/>
      <sheetName val="Personnel"/>
      <sheetName val="QAM1"/>
      <sheetName val="K1 Puits"/>
      <sheetName val="SDP puits"/>
      <sheetName val="BDQE"/>
      <sheetName val=" Recap"/>
    </sheetNames>
    <sheetDataSet>
      <sheetData sheetId="0" refreshError="1"/>
      <sheetData sheetId="1" refreshError="1"/>
      <sheetData sheetId="2">
        <row r="23">
          <cell r="L23">
            <v>9.6020000000000003</v>
          </cell>
        </row>
      </sheetData>
      <sheetData sheetId="3" refreshError="1"/>
      <sheetData sheetId="4">
        <row r="274">
          <cell r="C274">
            <v>8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aux"/>
      <sheetName val="Personnel"/>
      <sheetName val="QAM1"/>
      <sheetName val="K1"/>
      <sheetName val="SDP "/>
      <sheetName val="BDQE"/>
      <sheetName val=" Recap"/>
    </sheetNames>
    <sheetDataSet>
      <sheetData sheetId="0"/>
      <sheetData sheetId="1"/>
      <sheetData sheetId="2">
        <row r="11">
          <cell r="A11" t="str">
            <v>Béton de propreté Q150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Feuil1"/>
      <sheetName val="MajChifLetTVA"/>
    </sheetNames>
    <definedNames>
      <definedName name="MajChiflettva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FFB7B-EA3C-4FB8-8442-285ECC2A1164}">
  <dimension ref="A1:G119"/>
  <sheetViews>
    <sheetView tabSelected="1" zoomScaleNormal="100" workbookViewId="0">
      <pane ySplit="8" topLeftCell="A9" activePane="bottomLeft" state="frozen"/>
      <selection pane="bottomLeft" activeCell="F106" sqref="F106:F108"/>
    </sheetView>
  </sheetViews>
  <sheetFormatPr baseColWidth="10" defaultColWidth="9.109375" defaultRowHeight="15.6" x14ac:dyDescent="0.3"/>
  <cols>
    <col min="1" max="1" width="8.6640625" style="3" customWidth="1"/>
    <col min="2" max="2" width="74.6640625" style="3" customWidth="1"/>
    <col min="3" max="3" width="8" style="3" bestFit="1" customWidth="1"/>
    <col min="4" max="4" width="7.33203125" style="3" bestFit="1" customWidth="1"/>
    <col min="5" max="5" width="17.33203125" style="3" bestFit="1" customWidth="1"/>
    <col min="6" max="6" width="20.6640625" style="3" customWidth="1"/>
    <col min="7" max="7" width="28.88671875" style="3" customWidth="1"/>
    <col min="8" max="245" width="9.109375" style="3"/>
    <col min="246" max="246" width="8.6640625" style="3" customWidth="1"/>
    <col min="247" max="247" width="74.6640625" style="3" customWidth="1"/>
    <col min="248" max="248" width="8" style="3" bestFit="1" customWidth="1"/>
    <col min="249" max="249" width="7.33203125" style="3" bestFit="1" customWidth="1"/>
    <col min="250" max="250" width="13.33203125" style="3" customWidth="1"/>
    <col min="251" max="251" width="20.6640625" style="3" customWidth="1"/>
    <col min="252" max="260" width="0" style="3" hidden="1" customWidth="1"/>
    <col min="261" max="261" width="0.109375" style="3" customWidth="1"/>
    <col min="262" max="262" width="13" style="3" bestFit="1" customWidth="1"/>
    <col min="263" max="263" width="28.88671875" style="3" customWidth="1"/>
    <col min="264" max="501" width="9.109375" style="3"/>
    <col min="502" max="502" width="8.6640625" style="3" customWidth="1"/>
    <col min="503" max="503" width="74.6640625" style="3" customWidth="1"/>
    <col min="504" max="504" width="8" style="3" bestFit="1" customWidth="1"/>
    <col min="505" max="505" width="7.33203125" style="3" bestFit="1" customWidth="1"/>
    <col min="506" max="506" width="13.33203125" style="3" customWidth="1"/>
    <col min="507" max="507" width="20.6640625" style="3" customWidth="1"/>
    <col min="508" max="516" width="0" style="3" hidden="1" customWidth="1"/>
    <col min="517" max="517" width="0.109375" style="3" customWidth="1"/>
    <col min="518" max="518" width="13" style="3" bestFit="1" customWidth="1"/>
    <col min="519" max="519" width="28.88671875" style="3" customWidth="1"/>
    <col min="520" max="757" width="9.109375" style="3"/>
    <col min="758" max="758" width="8.6640625" style="3" customWidth="1"/>
    <col min="759" max="759" width="74.6640625" style="3" customWidth="1"/>
    <col min="760" max="760" width="8" style="3" bestFit="1" customWidth="1"/>
    <col min="761" max="761" width="7.33203125" style="3" bestFit="1" customWidth="1"/>
    <col min="762" max="762" width="13.33203125" style="3" customWidth="1"/>
    <col min="763" max="763" width="20.6640625" style="3" customWidth="1"/>
    <col min="764" max="772" width="0" style="3" hidden="1" customWidth="1"/>
    <col min="773" max="773" width="0.109375" style="3" customWidth="1"/>
    <col min="774" max="774" width="13" style="3" bestFit="1" customWidth="1"/>
    <col min="775" max="775" width="28.88671875" style="3" customWidth="1"/>
    <col min="776" max="1013" width="9.109375" style="3"/>
    <col min="1014" max="1014" width="8.6640625" style="3" customWidth="1"/>
    <col min="1015" max="1015" width="74.6640625" style="3" customWidth="1"/>
    <col min="1016" max="1016" width="8" style="3" bestFit="1" customWidth="1"/>
    <col min="1017" max="1017" width="7.33203125" style="3" bestFit="1" customWidth="1"/>
    <col min="1018" max="1018" width="13.33203125" style="3" customWidth="1"/>
    <col min="1019" max="1019" width="20.6640625" style="3" customWidth="1"/>
    <col min="1020" max="1028" width="0" style="3" hidden="1" customWidth="1"/>
    <col min="1029" max="1029" width="0.109375" style="3" customWidth="1"/>
    <col min="1030" max="1030" width="13" style="3" bestFit="1" customWidth="1"/>
    <col min="1031" max="1031" width="28.88671875" style="3" customWidth="1"/>
    <col min="1032" max="1269" width="9.109375" style="3"/>
    <col min="1270" max="1270" width="8.6640625" style="3" customWidth="1"/>
    <col min="1271" max="1271" width="74.6640625" style="3" customWidth="1"/>
    <col min="1272" max="1272" width="8" style="3" bestFit="1" customWidth="1"/>
    <col min="1273" max="1273" width="7.33203125" style="3" bestFit="1" customWidth="1"/>
    <col min="1274" max="1274" width="13.33203125" style="3" customWidth="1"/>
    <col min="1275" max="1275" width="20.6640625" style="3" customWidth="1"/>
    <col min="1276" max="1284" width="0" style="3" hidden="1" customWidth="1"/>
    <col min="1285" max="1285" width="0.109375" style="3" customWidth="1"/>
    <col min="1286" max="1286" width="13" style="3" bestFit="1" customWidth="1"/>
    <col min="1287" max="1287" width="28.88671875" style="3" customWidth="1"/>
    <col min="1288" max="1525" width="9.109375" style="3"/>
    <col min="1526" max="1526" width="8.6640625" style="3" customWidth="1"/>
    <col min="1527" max="1527" width="74.6640625" style="3" customWidth="1"/>
    <col min="1528" max="1528" width="8" style="3" bestFit="1" customWidth="1"/>
    <col min="1529" max="1529" width="7.33203125" style="3" bestFit="1" customWidth="1"/>
    <col min="1530" max="1530" width="13.33203125" style="3" customWidth="1"/>
    <col min="1531" max="1531" width="20.6640625" style="3" customWidth="1"/>
    <col min="1532" max="1540" width="0" style="3" hidden="1" customWidth="1"/>
    <col min="1541" max="1541" width="0.109375" style="3" customWidth="1"/>
    <col min="1542" max="1542" width="13" style="3" bestFit="1" customWidth="1"/>
    <col min="1543" max="1543" width="28.88671875" style="3" customWidth="1"/>
    <col min="1544" max="1781" width="9.109375" style="3"/>
    <col min="1782" max="1782" width="8.6640625" style="3" customWidth="1"/>
    <col min="1783" max="1783" width="74.6640625" style="3" customWidth="1"/>
    <col min="1784" max="1784" width="8" style="3" bestFit="1" customWidth="1"/>
    <col min="1785" max="1785" width="7.33203125" style="3" bestFit="1" customWidth="1"/>
    <col min="1786" max="1786" width="13.33203125" style="3" customWidth="1"/>
    <col min="1787" max="1787" width="20.6640625" style="3" customWidth="1"/>
    <col min="1788" max="1796" width="0" style="3" hidden="1" customWidth="1"/>
    <col min="1797" max="1797" width="0.109375" style="3" customWidth="1"/>
    <col min="1798" max="1798" width="13" style="3" bestFit="1" customWidth="1"/>
    <col min="1799" max="1799" width="28.88671875" style="3" customWidth="1"/>
    <col min="1800" max="2037" width="9.109375" style="3"/>
    <col min="2038" max="2038" width="8.6640625" style="3" customWidth="1"/>
    <col min="2039" max="2039" width="74.6640625" style="3" customWidth="1"/>
    <col min="2040" max="2040" width="8" style="3" bestFit="1" customWidth="1"/>
    <col min="2041" max="2041" width="7.33203125" style="3" bestFit="1" customWidth="1"/>
    <col min="2042" max="2042" width="13.33203125" style="3" customWidth="1"/>
    <col min="2043" max="2043" width="20.6640625" style="3" customWidth="1"/>
    <col min="2044" max="2052" width="0" style="3" hidden="1" customWidth="1"/>
    <col min="2053" max="2053" width="0.109375" style="3" customWidth="1"/>
    <col min="2054" max="2054" width="13" style="3" bestFit="1" customWidth="1"/>
    <col min="2055" max="2055" width="28.88671875" style="3" customWidth="1"/>
    <col min="2056" max="2293" width="9.109375" style="3"/>
    <col min="2294" max="2294" width="8.6640625" style="3" customWidth="1"/>
    <col min="2295" max="2295" width="74.6640625" style="3" customWidth="1"/>
    <col min="2296" max="2296" width="8" style="3" bestFit="1" customWidth="1"/>
    <col min="2297" max="2297" width="7.33203125" style="3" bestFit="1" customWidth="1"/>
    <col min="2298" max="2298" width="13.33203125" style="3" customWidth="1"/>
    <col min="2299" max="2299" width="20.6640625" style="3" customWidth="1"/>
    <col min="2300" max="2308" width="0" style="3" hidden="1" customWidth="1"/>
    <col min="2309" max="2309" width="0.109375" style="3" customWidth="1"/>
    <col min="2310" max="2310" width="13" style="3" bestFit="1" customWidth="1"/>
    <col min="2311" max="2311" width="28.88671875" style="3" customWidth="1"/>
    <col min="2312" max="2549" width="9.109375" style="3"/>
    <col min="2550" max="2550" width="8.6640625" style="3" customWidth="1"/>
    <col min="2551" max="2551" width="74.6640625" style="3" customWidth="1"/>
    <col min="2552" max="2552" width="8" style="3" bestFit="1" customWidth="1"/>
    <col min="2553" max="2553" width="7.33203125" style="3" bestFit="1" customWidth="1"/>
    <col min="2554" max="2554" width="13.33203125" style="3" customWidth="1"/>
    <col min="2555" max="2555" width="20.6640625" style="3" customWidth="1"/>
    <col min="2556" max="2564" width="0" style="3" hidden="1" customWidth="1"/>
    <col min="2565" max="2565" width="0.109375" style="3" customWidth="1"/>
    <col min="2566" max="2566" width="13" style="3" bestFit="1" customWidth="1"/>
    <col min="2567" max="2567" width="28.88671875" style="3" customWidth="1"/>
    <col min="2568" max="2805" width="9.109375" style="3"/>
    <col min="2806" max="2806" width="8.6640625" style="3" customWidth="1"/>
    <col min="2807" max="2807" width="74.6640625" style="3" customWidth="1"/>
    <col min="2808" max="2808" width="8" style="3" bestFit="1" customWidth="1"/>
    <col min="2809" max="2809" width="7.33203125" style="3" bestFit="1" customWidth="1"/>
    <col min="2810" max="2810" width="13.33203125" style="3" customWidth="1"/>
    <col min="2811" max="2811" width="20.6640625" style="3" customWidth="1"/>
    <col min="2812" max="2820" width="0" style="3" hidden="1" customWidth="1"/>
    <col min="2821" max="2821" width="0.109375" style="3" customWidth="1"/>
    <col min="2822" max="2822" width="13" style="3" bestFit="1" customWidth="1"/>
    <col min="2823" max="2823" width="28.88671875" style="3" customWidth="1"/>
    <col min="2824" max="3061" width="9.109375" style="3"/>
    <col min="3062" max="3062" width="8.6640625" style="3" customWidth="1"/>
    <col min="3063" max="3063" width="74.6640625" style="3" customWidth="1"/>
    <col min="3064" max="3064" width="8" style="3" bestFit="1" customWidth="1"/>
    <col min="3065" max="3065" width="7.33203125" style="3" bestFit="1" customWidth="1"/>
    <col min="3066" max="3066" width="13.33203125" style="3" customWidth="1"/>
    <col min="3067" max="3067" width="20.6640625" style="3" customWidth="1"/>
    <col min="3068" max="3076" width="0" style="3" hidden="1" customWidth="1"/>
    <col min="3077" max="3077" width="0.109375" style="3" customWidth="1"/>
    <col min="3078" max="3078" width="13" style="3" bestFit="1" customWidth="1"/>
    <col min="3079" max="3079" width="28.88671875" style="3" customWidth="1"/>
    <col min="3080" max="3317" width="9.109375" style="3"/>
    <col min="3318" max="3318" width="8.6640625" style="3" customWidth="1"/>
    <col min="3319" max="3319" width="74.6640625" style="3" customWidth="1"/>
    <col min="3320" max="3320" width="8" style="3" bestFit="1" customWidth="1"/>
    <col min="3321" max="3321" width="7.33203125" style="3" bestFit="1" customWidth="1"/>
    <col min="3322" max="3322" width="13.33203125" style="3" customWidth="1"/>
    <col min="3323" max="3323" width="20.6640625" style="3" customWidth="1"/>
    <col min="3324" max="3332" width="0" style="3" hidden="1" customWidth="1"/>
    <col min="3333" max="3333" width="0.109375" style="3" customWidth="1"/>
    <col min="3334" max="3334" width="13" style="3" bestFit="1" customWidth="1"/>
    <col min="3335" max="3335" width="28.88671875" style="3" customWidth="1"/>
    <col min="3336" max="3573" width="9.109375" style="3"/>
    <col min="3574" max="3574" width="8.6640625" style="3" customWidth="1"/>
    <col min="3575" max="3575" width="74.6640625" style="3" customWidth="1"/>
    <col min="3576" max="3576" width="8" style="3" bestFit="1" customWidth="1"/>
    <col min="3577" max="3577" width="7.33203125" style="3" bestFit="1" customWidth="1"/>
    <col min="3578" max="3578" width="13.33203125" style="3" customWidth="1"/>
    <col min="3579" max="3579" width="20.6640625" style="3" customWidth="1"/>
    <col min="3580" max="3588" width="0" style="3" hidden="1" customWidth="1"/>
    <col min="3589" max="3589" width="0.109375" style="3" customWidth="1"/>
    <col min="3590" max="3590" width="13" style="3" bestFit="1" customWidth="1"/>
    <col min="3591" max="3591" width="28.88671875" style="3" customWidth="1"/>
    <col min="3592" max="3829" width="9.109375" style="3"/>
    <col min="3830" max="3830" width="8.6640625" style="3" customWidth="1"/>
    <col min="3831" max="3831" width="74.6640625" style="3" customWidth="1"/>
    <col min="3832" max="3832" width="8" style="3" bestFit="1" customWidth="1"/>
    <col min="3833" max="3833" width="7.33203125" style="3" bestFit="1" customWidth="1"/>
    <col min="3834" max="3834" width="13.33203125" style="3" customWidth="1"/>
    <col min="3835" max="3835" width="20.6640625" style="3" customWidth="1"/>
    <col min="3836" max="3844" width="0" style="3" hidden="1" customWidth="1"/>
    <col min="3845" max="3845" width="0.109375" style="3" customWidth="1"/>
    <col min="3846" max="3846" width="13" style="3" bestFit="1" customWidth="1"/>
    <col min="3847" max="3847" width="28.88671875" style="3" customWidth="1"/>
    <col min="3848" max="4085" width="9.109375" style="3"/>
    <col min="4086" max="4086" width="8.6640625" style="3" customWidth="1"/>
    <col min="4087" max="4087" width="74.6640625" style="3" customWidth="1"/>
    <col min="4088" max="4088" width="8" style="3" bestFit="1" customWidth="1"/>
    <col min="4089" max="4089" width="7.33203125" style="3" bestFit="1" customWidth="1"/>
    <col min="4090" max="4090" width="13.33203125" style="3" customWidth="1"/>
    <col min="4091" max="4091" width="20.6640625" style="3" customWidth="1"/>
    <col min="4092" max="4100" width="0" style="3" hidden="1" customWidth="1"/>
    <col min="4101" max="4101" width="0.109375" style="3" customWidth="1"/>
    <col min="4102" max="4102" width="13" style="3" bestFit="1" customWidth="1"/>
    <col min="4103" max="4103" width="28.88671875" style="3" customWidth="1"/>
    <col min="4104" max="4341" width="9.109375" style="3"/>
    <col min="4342" max="4342" width="8.6640625" style="3" customWidth="1"/>
    <col min="4343" max="4343" width="74.6640625" style="3" customWidth="1"/>
    <col min="4344" max="4344" width="8" style="3" bestFit="1" customWidth="1"/>
    <col min="4345" max="4345" width="7.33203125" style="3" bestFit="1" customWidth="1"/>
    <col min="4346" max="4346" width="13.33203125" style="3" customWidth="1"/>
    <col min="4347" max="4347" width="20.6640625" style="3" customWidth="1"/>
    <col min="4348" max="4356" width="0" style="3" hidden="1" customWidth="1"/>
    <col min="4357" max="4357" width="0.109375" style="3" customWidth="1"/>
    <col min="4358" max="4358" width="13" style="3" bestFit="1" customWidth="1"/>
    <col min="4359" max="4359" width="28.88671875" style="3" customWidth="1"/>
    <col min="4360" max="4597" width="9.109375" style="3"/>
    <col min="4598" max="4598" width="8.6640625" style="3" customWidth="1"/>
    <col min="4599" max="4599" width="74.6640625" style="3" customWidth="1"/>
    <col min="4600" max="4600" width="8" style="3" bestFit="1" customWidth="1"/>
    <col min="4601" max="4601" width="7.33203125" style="3" bestFit="1" customWidth="1"/>
    <col min="4602" max="4602" width="13.33203125" style="3" customWidth="1"/>
    <col min="4603" max="4603" width="20.6640625" style="3" customWidth="1"/>
    <col min="4604" max="4612" width="0" style="3" hidden="1" customWidth="1"/>
    <col min="4613" max="4613" width="0.109375" style="3" customWidth="1"/>
    <col min="4614" max="4614" width="13" style="3" bestFit="1" customWidth="1"/>
    <col min="4615" max="4615" width="28.88671875" style="3" customWidth="1"/>
    <col min="4616" max="4853" width="9.109375" style="3"/>
    <col min="4854" max="4854" width="8.6640625" style="3" customWidth="1"/>
    <col min="4855" max="4855" width="74.6640625" style="3" customWidth="1"/>
    <col min="4856" max="4856" width="8" style="3" bestFit="1" customWidth="1"/>
    <col min="4857" max="4857" width="7.33203125" style="3" bestFit="1" customWidth="1"/>
    <col min="4858" max="4858" width="13.33203125" style="3" customWidth="1"/>
    <col min="4859" max="4859" width="20.6640625" style="3" customWidth="1"/>
    <col min="4860" max="4868" width="0" style="3" hidden="1" customWidth="1"/>
    <col min="4869" max="4869" width="0.109375" style="3" customWidth="1"/>
    <col min="4870" max="4870" width="13" style="3" bestFit="1" customWidth="1"/>
    <col min="4871" max="4871" width="28.88671875" style="3" customWidth="1"/>
    <col min="4872" max="5109" width="9.109375" style="3"/>
    <col min="5110" max="5110" width="8.6640625" style="3" customWidth="1"/>
    <col min="5111" max="5111" width="74.6640625" style="3" customWidth="1"/>
    <col min="5112" max="5112" width="8" style="3" bestFit="1" customWidth="1"/>
    <col min="5113" max="5113" width="7.33203125" style="3" bestFit="1" customWidth="1"/>
    <col min="5114" max="5114" width="13.33203125" style="3" customWidth="1"/>
    <col min="5115" max="5115" width="20.6640625" style="3" customWidth="1"/>
    <col min="5116" max="5124" width="0" style="3" hidden="1" customWidth="1"/>
    <col min="5125" max="5125" width="0.109375" style="3" customWidth="1"/>
    <col min="5126" max="5126" width="13" style="3" bestFit="1" customWidth="1"/>
    <col min="5127" max="5127" width="28.88671875" style="3" customWidth="1"/>
    <col min="5128" max="5365" width="9.109375" style="3"/>
    <col min="5366" max="5366" width="8.6640625" style="3" customWidth="1"/>
    <col min="5367" max="5367" width="74.6640625" style="3" customWidth="1"/>
    <col min="5368" max="5368" width="8" style="3" bestFit="1" customWidth="1"/>
    <col min="5369" max="5369" width="7.33203125" style="3" bestFit="1" customWidth="1"/>
    <col min="5370" max="5370" width="13.33203125" style="3" customWidth="1"/>
    <col min="5371" max="5371" width="20.6640625" style="3" customWidth="1"/>
    <col min="5372" max="5380" width="0" style="3" hidden="1" customWidth="1"/>
    <col min="5381" max="5381" width="0.109375" style="3" customWidth="1"/>
    <col min="5382" max="5382" width="13" style="3" bestFit="1" customWidth="1"/>
    <col min="5383" max="5383" width="28.88671875" style="3" customWidth="1"/>
    <col min="5384" max="5621" width="9.109375" style="3"/>
    <col min="5622" max="5622" width="8.6640625" style="3" customWidth="1"/>
    <col min="5623" max="5623" width="74.6640625" style="3" customWidth="1"/>
    <col min="5624" max="5624" width="8" style="3" bestFit="1" customWidth="1"/>
    <col min="5625" max="5625" width="7.33203125" style="3" bestFit="1" customWidth="1"/>
    <col min="5626" max="5626" width="13.33203125" style="3" customWidth="1"/>
    <col min="5627" max="5627" width="20.6640625" style="3" customWidth="1"/>
    <col min="5628" max="5636" width="0" style="3" hidden="1" customWidth="1"/>
    <col min="5637" max="5637" width="0.109375" style="3" customWidth="1"/>
    <col min="5638" max="5638" width="13" style="3" bestFit="1" customWidth="1"/>
    <col min="5639" max="5639" width="28.88671875" style="3" customWidth="1"/>
    <col min="5640" max="5877" width="9.109375" style="3"/>
    <col min="5878" max="5878" width="8.6640625" style="3" customWidth="1"/>
    <col min="5879" max="5879" width="74.6640625" style="3" customWidth="1"/>
    <col min="5880" max="5880" width="8" style="3" bestFit="1" customWidth="1"/>
    <col min="5881" max="5881" width="7.33203125" style="3" bestFit="1" customWidth="1"/>
    <col min="5882" max="5882" width="13.33203125" style="3" customWidth="1"/>
    <col min="5883" max="5883" width="20.6640625" style="3" customWidth="1"/>
    <col min="5884" max="5892" width="0" style="3" hidden="1" customWidth="1"/>
    <col min="5893" max="5893" width="0.109375" style="3" customWidth="1"/>
    <col min="5894" max="5894" width="13" style="3" bestFit="1" customWidth="1"/>
    <col min="5895" max="5895" width="28.88671875" style="3" customWidth="1"/>
    <col min="5896" max="6133" width="9.109375" style="3"/>
    <col min="6134" max="6134" width="8.6640625" style="3" customWidth="1"/>
    <col min="6135" max="6135" width="74.6640625" style="3" customWidth="1"/>
    <col min="6136" max="6136" width="8" style="3" bestFit="1" customWidth="1"/>
    <col min="6137" max="6137" width="7.33203125" style="3" bestFit="1" customWidth="1"/>
    <col min="6138" max="6138" width="13.33203125" style="3" customWidth="1"/>
    <col min="6139" max="6139" width="20.6640625" style="3" customWidth="1"/>
    <col min="6140" max="6148" width="0" style="3" hidden="1" customWidth="1"/>
    <col min="6149" max="6149" width="0.109375" style="3" customWidth="1"/>
    <col min="6150" max="6150" width="13" style="3" bestFit="1" customWidth="1"/>
    <col min="6151" max="6151" width="28.88671875" style="3" customWidth="1"/>
    <col min="6152" max="6389" width="9.109375" style="3"/>
    <col min="6390" max="6390" width="8.6640625" style="3" customWidth="1"/>
    <col min="6391" max="6391" width="74.6640625" style="3" customWidth="1"/>
    <col min="6392" max="6392" width="8" style="3" bestFit="1" customWidth="1"/>
    <col min="6393" max="6393" width="7.33203125" style="3" bestFit="1" customWidth="1"/>
    <col min="6394" max="6394" width="13.33203125" style="3" customWidth="1"/>
    <col min="6395" max="6395" width="20.6640625" style="3" customWidth="1"/>
    <col min="6396" max="6404" width="0" style="3" hidden="1" customWidth="1"/>
    <col min="6405" max="6405" width="0.109375" style="3" customWidth="1"/>
    <col min="6406" max="6406" width="13" style="3" bestFit="1" customWidth="1"/>
    <col min="6407" max="6407" width="28.88671875" style="3" customWidth="1"/>
    <col min="6408" max="6645" width="9.109375" style="3"/>
    <col min="6646" max="6646" width="8.6640625" style="3" customWidth="1"/>
    <col min="6647" max="6647" width="74.6640625" style="3" customWidth="1"/>
    <col min="6648" max="6648" width="8" style="3" bestFit="1" customWidth="1"/>
    <col min="6649" max="6649" width="7.33203125" style="3" bestFit="1" customWidth="1"/>
    <col min="6650" max="6650" width="13.33203125" style="3" customWidth="1"/>
    <col min="6651" max="6651" width="20.6640625" style="3" customWidth="1"/>
    <col min="6652" max="6660" width="0" style="3" hidden="1" customWidth="1"/>
    <col min="6661" max="6661" width="0.109375" style="3" customWidth="1"/>
    <col min="6662" max="6662" width="13" style="3" bestFit="1" customWidth="1"/>
    <col min="6663" max="6663" width="28.88671875" style="3" customWidth="1"/>
    <col min="6664" max="6901" width="9.109375" style="3"/>
    <col min="6902" max="6902" width="8.6640625" style="3" customWidth="1"/>
    <col min="6903" max="6903" width="74.6640625" style="3" customWidth="1"/>
    <col min="6904" max="6904" width="8" style="3" bestFit="1" customWidth="1"/>
    <col min="6905" max="6905" width="7.33203125" style="3" bestFit="1" customWidth="1"/>
    <col min="6906" max="6906" width="13.33203125" style="3" customWidth="1"/>
    <col min="6907" max="6907" width="20.6640625" style="3" customWidth="1"/>
    <col min="6908" max="6916" width="0" style="3" hidden="1" customWidth="1"/>
    <col min="6917" max="6917" width="0.109375" style="3" customWidth="1"/>
    <col min="6918" max="6918" width="13" style="3" bestFit="1" customWidth="1"/>
    <col min="6919" max="6919" width="28.88671875" style="3" customWidth="1"/>
    <col min="6920" max="7157" width="9.109375" style="3"/>
    <col min="7158" max="7158" width="8.6640625" style="3" customWidth="1"/>
    <col min="7159" max="7159" width="74.6640625" style="3" customWidth="1"/>
    <col min="7160" max="7160" width="8" style="3" bestFit="1" customWidth="1"/>
    <col min="7161" max="7161" width="7.33203125" style="3" bestFit="1" customWidth="1"/>
    <col min="7162" max="7162" width="13.33203125" style="3" customWidth="1"/>
    <col min="7163" max="7163" width="20.6640625" style="3" customWidth="1"/>
    <col min="7164" max="7172" width="0" style="3" hidden="1" customWidth="1"/>
    <col min="7173" max="7173" width="0.109375" style="3" customWidth="1"/>
    <col min="7174" max="7174" width="13" style="3" bestFit="1" customWidth="1"/>
    <col min="7175" max="7175" width="28.88671875" style="3" customWidth="1"/>
    <col min="7176" max="7413" width="9.109375" style="3"/>
    <col min="7414" max="7414" width="8.6640625" style="3" customWidth="1"/>
    <col min="7415" max="7415" width="74.6640625" style="3" customWidth="1"/>
    <col min="7416" max="7416" width="8" style="3" bestFit="1" customWidth="1"/>
    <col min="7417" max="7417" width="7.33203125" style="3" bestFit="1" customWidth="1"/>
    <col min="7418" max="7418" width="13.33203125" style="3" customWidth="1"/>
    <col min="7419" max="7419" width="20.6640625" style="3" customWidth="1"/>
    <col min="7420" max="7428" width="0" style="3" hidden="1" customWidth="1"/>
    <col min="7429" max="7429" width="0.109375" style="3" customWidth="1"/>
    <col min="7430" max="7430" width="13" style="3" bestFit="1" customWidth="1"/>
    <col min="7431" max="7431" width="28.88671875" style="3" customWidth="1"/>
    <col min="7432" max="7669" width="9.109375" style="3"/>
    <col min="7670" max="7670" width="8.6640625" style="3" customWidth="1"/>
    <col min="7671" max="7671" width="74.6640625" style="3" customWidth="1"/>
    <col min="7672" max="7672" width="8" style="3" bestFit="1" customWidth="1"/>
    <col min="7673" max="7673" width="7.33203125" style="3" bestFit="1" customWidth="1"/>
    <col min="7674" max="7674" width="13.33203125" style="3" customWidth="1"/>
    <col min="7675" max="7675" width="20.6640625" style="3" customWidth="1"/>
    <col min="7676" max="7684" width="0" style="3" hidden="1" customWidth="1"/>
    <col min="7685" max="7685" width="0.109375" style="3" customWidth="1"/>
    <col min="7686" max="7686" width="13" style="3" bestFit="1" customWidth="1"/>
    <col min="7687" max="7687" width="28.88671875" style="3" customWidth="1"/>
    <col min="7688" max="7925" width="9.109375" style="3"/>
    <col min="7926" max="7926" width="8.6640625" style="3" customWidth="1"/>
    <col min="7927" max="7927" width="74.6640625" style="3" customWidth="1"/>
    <col min="7928" max="7928" width="8" style="3" bestFit="1" customWidth="1"/>
    <col min="7929" max="7929" width="7.33203125" style="3" bestFit="1" customWidth="1"/>
    <col min="7930" max="7930" width="13.33203125" style="3" customWidth="1"/>
    <col min="7931" max="7931" width="20.6640625" style="3" customWidth="1"/>
    <col min="7932" max="7940" width="0" style="3" hidden="1" customWidth="1"/>
    <col min="7941" max="7941" width="0.109375" style="3" customWidth="1"/>
    <col min="7942" max="7942" width="13" style="3" bestFit="1" customWidth="1"/>
    <col min="7943" max="7943" width="28.88671875" style="3" customWidth="1"/>
    <col min="7944" max="8181" width="9.109375" style="3"/>
    <col min="8182" max="8182" width="8.6640625" style="3" customWidth="1"/>
    <col min="8183" max="8183" width="74.6640625" style="3" customWidth="1"/>
    <col min="8184" max="8184" width="8" style="3" bestFit="1" customWidth="1"/>
    <col min="8185" max="8185" width="7.33203125" style="3" bestFit="1" customWidth="1"/>
    <col min="8186" max="8186" width="13.33203125" style="3" customWidth="1"/>
    <col min="8187" max="8187" width="20.6640625" style="3" customWidth="1"/>
    <col min="8188" max="8196" width="0" style="3" hidden="1" customWidth="1"/>
    <col min="8197" max="8197" width="0.109375" style="3" customWidth="1"/>
    <col min="8198" max="8198" width="13" style="3" bestFit="1" customWidth="1"/>
    <col min="8199" max="8199" width="28.88671875" style="3" customWidth="1"/>
    <col min="8200" max="8437" width="9.109375" style="3"/>
    <col min="8438" max="8438" width="8.6640625" style="3" customWidth="1"/>
    <col min="8439" max="8439" width="74.6640625" style="3" customWidth="1"/>
    <col min="8440" max="8440" width="8" style="3" bestFit="1" customWidth="1"/>
    <col min="8441" max="8441" width="7.33203125" style="3" bestFit="1" customWidth="1"/>
    <col min="8442" max="8442" width="13.33203125" style="3" customWidth="1"/>
    <col min="8443" max="8443" width="20.6640625" style="3" customWidth="1"/>
    <col min="8444" max="8452" width="0" style="3" hidden="1" customWidth="1"/>
    <col min="8453" max="8453" width="0.109375" style="3" customWidth="1"/>
    <col min="8454" max="8454" width="13" style="3" bestFit="1" customWidth="1"/>
    <col min="8455" max="8455" width="28.88671875" style="3" customWidth="1"/>
    <col min="8456" max="8693" width="9.109375" style="3"/>
    <col min="8694" max="8694" width="8.6640625" style="3" customWidth="1"/>
    <col min="8695" max="8695" width="74.6640625" style="3" customWidth="1"/>
    <col min="8696" max="8696" width="8" style="3" bestFit="1" customWidth="1"/>
    <col min="8697" max="8697" width="7.33203125" style="3" bestFit="1" customWidth="1"/>
    <col min="8698" max="8698" width="13.33203125" style="3" customWidth="1"/>
    <col min="8699" max="8699" width="20.6640625" style="3" customWidth="1"/>
    <col min="8700" max="8708" width="0" style="3" hidden="1" customWidth="1"/>
    <col min="8709" max="8709" width="0.109375" style="3" customWidth="1"/>
    <col min="8710" max="8710" width="13" style="3" bestFit="1" customWidth="1"/>
    <col min="8711" max="8711" width="28.88671875" style="3" customWidth="1"/>
    <col min="8712" max="8949" width="9.109375" style="3"/>
    <col min="8950" max="8950" width="8.6640625" style="3" customWidth="1"/>
    <col min="8951" max="8951" width="74.6640625" style="3" customWidth="1"/>
    <col min="8952" max="8952" width="8" style="3" bestFit="1" customWidth="1"/>
    <col min="8953" max="8953" width="7.33203125" style="3" bestFit="1" customWidth="1"/>
    <col min="8954" max="8954" width="13.33203125" style="3" customWidth="1"/>
    <col min="8955" max="8955" width="20.6640625" style="3" customWidth="1"/>
    <col min="8956" max="8964" width="0" style="3" hidden="1" customWidth="1"/>
    <col min="8965" max="8965" width="0.109375" style="3" customWidth="1"/>
    <col min="8966" max="8966" width="13" style="3" bestFit="1" customWidth="1"/>
    <col min="8967" max="8967" width="28.88671875" style="3" customWidth="1"/>
    <col min="8968" max="9205" width="9.109375" style="3"/>
    <col min="9206" max="9206" width="8.6640625" style="3" customWidth="1"/>
    <col min="9207" max="9207" width="74.6640625" style="3" customWidth="1"/>
    <col min="9208" max="9208" width="8" style="3" bestFit="1" customWidth="1"/>
    <col min="9209" max="9209" width="7.33203125" style="3" bestFit="1" customWidth="1"/>
    <col min="9210" max="9210" width="13.33203125" style="3" customWidth="1"/>
    <col min="9211" max="9211" width="20.6640625" style="3" customWidth="1"/>
    <col min="9212" max="9220" width="0" style="3" hidden="1" customWidth="1"/>
    <col min="9221" max="9221" width="0.109375" style="3" customWidth="1"/>
    <col min="9222" max="9222" width="13" style="3" bestFit="1" customWidth="1"/>
    <col min="9223" max="9223" width="28.88671875" style="3" customWidth="1"/>
    <col min="9224" max="9461" width="9.109375" style="3"/>
    <col min="9462" max="9462" width="8.6640625" style="3" customWidth="1"/>
    <col min="9463" max="9463" width="74.6640625" style="3" customWidth="1"/>
    <col min="9464" max="9464" width="8" style="3" bestFit="1" customWidth="1"/>
    <col min="9465" max="9465" width="7.33203125" style="3" bestFit="1" customWidth="1"/>
    <col min="9466" max="9466" width="13.33203125" style="3" customWidth="1"/>
    <col min="9467" max="9467" width="20.6640625" style="3" customWidth="1"/>
    <col min="9468" max="9476" width="0" style="3" hidden="1" customWidth="1"/>
    <col min="9477" max="9477" width="0.109375" style="3" customWidth="1"/>
    <col min="9478" max="9478" width="13" style="3" bestFit="1" customWidth="1"/>
    <col min="9479" max="9479" width="28.88671875" style="3" customWidth="1"/>
    <col min="9480" max="9717" width="9.109375" style="3"/>
    <col min="9718" max="9718" width="8.6640625" style="3" customWidth="1"/>
    <col min="9719" max="9719" width="74.6640625" style="3" customWidth="1"/>
    <col min="9720" max="9720" width="8" style="3" bestFit="1" customWidth="1"/>
    <col min="9721" max="9721" width="7.33203125" style="3" bestFit="1" customWidth="1"/>
    <col min="9722" max="9722" width="13.33203125" style="3" customWidth="1"/>
    <col min="9723" max="9723" width="20.6640625" style="3" customWidth="1"/>
    <col min="9724" max="9732" width="0" style="3" hidden="1" customWidth="1"/>
    <col min="9733" max="9733" width="0.109375" style="3" customWidth="1"/>
    <col min="9734" max="9734" width="13" style="3" bestFit="1" customWidth="1"/>
    <col min="9735" max="9735" width="28.88671875" style="3" customWidth="1"/>
    <col min="9736" max="9973" width="9.109375" style="3"/>
    <col min="9974" max="9974" width="8.6640625" style="3" customWidth="1"/>
    <col min="9975" max="9975" width="74.6640625" style="3" customWidth="1"/>
    <col min="9976" max="9976" width="8" style="3" bestFit="1" customWidth="1"/>
    <col min="9977" max="9977" width="7.33203125" style="3" bestFit="1" customWidth="1"/>
    <col min="9978" max="9978" width="13.33203125" style="3" customWidth="1"/>
    <col min="9979" max="9979" width="20.6640625" style="3" customWidth="1"/>
    <col min="9980" max="9988" width="0" style="3" hidden="1" customWidth="1"/>
    <col min="9989" max="9989" width="0.109375" style="3" customWidth="1"/>
    <col min="9990" max="9990" width="13" style="3" bestFit="1" customWidth="1"/>
    <col min="9991" max="9991" width="28.88671875" style="3" customWidth="1"/>
    <col min="9992" max="10229" width="9.109375" style="3"/>
    <col min="10230" max="10230" width="8.6640625" style="3" customWidth="1"/>
    <col min="10231" max="10231" width="74.6640625" style="3" customWidth="1"/>
    <col min="10232" max="10232" width="8" style="3" bestFit="1" customWidth="1"/>
    <col min="10233" max="10233" width="7.33203125" style="3" bestFit="1" customWidth="1"/>
    <col min="10234" max="10234" width="13.33203125" style="3" customWidth="1"/>
    <col min="10235" max="10235" width="20.6640625" style="3" customWidth="1"/>
    <col min="10236" max="10244" width="0" style="3" hidden="1" customWidth="1"/>
    <col min="10245" max="10245" width="0.109375" style="3" customWidth="1"/>
    <col min="10246" max="10246" width="13" style="3" bestFit="1" customWidth="1"/>
    <col min="10247" max="10247" width="28.88671875" style="3" customWidth="1"/>
    <col min="10248" max="10485" width="9.109375" style="3"/>
    <col min="10486" max="10486" width="8.6640625" style="3" customWidth="1"/>
    <col min="10487" max="10487" width="74.6640625" style="3" customWidth="1"/>
    <col min="10488" max="10488" width="8" style="3" bestFit="1" customWidth="1"/>
    <col min="10489" max="10489" width="7.33203125" style="3" bestFit="1" customWidth="1"/>
    <col min="10490" max="10490" width="13.33203125" style="3" customWidth="1"/>
    <col min="10491" max="10491" width="20.6640625" style="3" customWidth="1"/>
    <col min="10492" max="10500" width="0" style="3" hidden="1" customWidth="1"/>
    <col min="10501" max="10501" width="0.109375" style="3" customWidth="1"/>
    <col min="10502" max="10502" width="13" style="3" bestFit="1" customWidth="1"/>
    <col min="10503" max="10503" width="28.88671875" style="3" customWidth="1"/>
    <col min="10504" max="10741" width="9.109375" style="3"/>
    <col min="10742" max="10742" width="8.6640625" style="3" customWidth="1"/>
    <col min="10743" max="10743" width="74.6640625" style="3" customWidth="1"/>
    <col min="10744" max="10744" width="8" style="3" bestFit="1" customWidth="1"/>
    <col min="10745" max="10745" width="7.33203125" style="3" bestFit="1" customWidth="1"/>
    <col min="10746" max="10746" width="13.33203125" style="3" customWidth="1"/>
    <col min="10747" max="10747" width="20.6640625" style="3" customWidth="1"/>
    <col min="10748" max="10756" width="0" style="3" hidden="1" customWidth="1"/>
    <col min="10757" max="10757" width="0.109375" style="3" customWidth="1"/>
    <col min="10758" max="10758" width="13" style="3" bestFit="1" customWidth="1"/>
    <col min="10759" max="10759" width="28.88671875" style="3" customWidth="1"/>
    <col min="10760" max="10997" width="9.109375" style="3"/>
    <col min="10998" max="10998" width="8.6640625" style="3" customWidth="1"/>
    <col min="10999" max="10999" width="74.6640625" style="3" customWidth="1"/>
    <col min="11000" max="11000" width="8" style="3" bestFit="1" customWidth="1"/>
    <col min="11001" max="11001" width="7.33203125" style="3" bestFit="1" customWidth="1"/>
    <col min="11002" max="11002" width="13.33203125" style="3" customWidth="1"/>
    <col min="11003" max="11003" width="20.6640625" style="3" customWidth="1"/>
    <col min="11004" max="11012" width="0" style="3" hidden="1" customWidth="1"/>
    <col min="11013" max="11013" width="0.109375" style="3" customWidth="1"/>
    <col min="11014" max="11014" width="13" style="3" bestFit="1" customWidth="1"/>
    <col min="11015" max="11015" width="28.88671875" style="3" customWidth="1"/>
    <col min="11016" max="11253" width="9.109375" style="3"/>
    <col min="11254" max="11254" width="8.6640625" style="3" customWidth="1"/>
    <col min="11255" max="11255" width="74.6640625" style="3" customWidth="1"/>
    <col min="11256" max="11256" width="8" style="3" bestFit="1" customWidth="1"/>
    <col min="11257" max="11257" width="7.33203125" style="3" bestFit="1" customWidth="1"/>
    <col min="11258" max="11258" width="13.33203125" style="3" customWidth="1"/>
    <col min="11259" max="11259" width="20.6640625" style="3" customWidth="1"/>
    <col min="11260" max="11268" width="0" style="3" hidden="1" customWidth="1"/>
    <col min="11269" max="11269" width="0.109375" style="3" customWidth="1"/>
    <col min="11270" max="11270" width="13" style="3" bestFit="1" customWidth="1"/>
    <col min="11271" max="11271" width="28.88671875" style="3" customWidth="1"/>
    <col min="11272" max="11509" width="9.109375" style="3"/>
    <col min="11510" max="11510" width="8.6640625" style="3" customWidth="1"/>
    <col min="11511" max="11511" width="74.6640625" style="3" customWidth="1"/>
    <col min="11512" max="11512" width="8" style="3" bestFit="1" customWidth="1"/>
    <col min="11513" max="11513" width="7.33203125" style="3" bestFit="1" customWidth="1"/>
    <col min="11514" max="11514" width="13.33203125" style="3" customWidth="1"/>
    <col min="11515" max="11515" width="20.6640625" style="3" customWidth="1"/>
    <col min="11516" max="11524" width="0" style="3" hidden="1" customWidth="1"/>
    <col min="11525" max="11525" width="0.109375" style="3" customWidth="1"/>
    <col min="11526" max="11526" width="13" style="3" bestFit="1" customWidth="1"/>
    <col min="11527" max="11527" width="28.88671875" style="3" customWidth="1"/>
    <col min="11528" max="11765" width="9.109375" style="3"/>
    <col min="11766" max="11766" width="8.6640625" style="3" customWidth="1"/>
    <col min="11767" max="11767" width="74.6640625" style="3" customWidth="1"/>
    <col min="11768" max="11768" width="8" style="3" bestFit="1" customWidth="1"/>
    <col min="11769" max="11769" width="7.33203125" style="3" bestFit="1" customWidth="1"/>
    <col min="11770" max="11770" width="13.33203125" style="3" customWidth="1"/>
    <col min="11771" max="11771" width="20.6640625" style="3" customWidth="1"/>
    <col min="11772" max="11780" width="0" style="3" hidden="1" customWidth="1"/>
    <col min="11781" max="11781" width="0.109375" style="3" customWidth="1"/>
    <col min="11782" max="11782" width="13" style="3" bestFit="1" customWidth="1"/>
    <col min="11783" max="11783" width="28.88671875" style="3" customWidth="1"/>
    <col min="11784" max="12021" width="9.109375" style="3"/>
    <col min="12022" max="12022" width="8.6640625" style="3" customWidth="1"/>
    <col min="12023" max="12023" width="74.6640625" style="3" customWidth="1"/>
    <col min="12024" max="12024" width="8" style="3" bestFit="1" customWidth="1"/>
    <col min="12025" max="12025" width="7.33203125" style="3" bestFit="1" customWidth="1"/>
    <col min="12026" max="12026" width="13.33203125" style="3" customWidth="1"/>
    <col min="12027" max="12027" width="20.6640625" style="3" customWidth="1"/>
    <col min="12028" max="12036" width="0" style="3" hidden="1" customWidth="1"/>
    <col min="12037" max="12037" width="0.109375" style="3" customWidth="1"/>
    <col min="12038" max="12038" width="13" style="3" bestFit="1" customWidth="1"/>
    <col min="12039" max="12039" width="28.88671875" style="3" customWidth="1"/>
    <col min="12040" max="12277" width="9.109375" style="3"/>
    <col min="12278" max="12278" width="8.6640625" style="3" customWidth="1"/>
    <col min="12279" max="12279" width="74.6640625" style="3" customWidth="1"/>
    <col min="12280" max="12280" width="8" style="3" bestFit="1" customWidth="1"/>
    <col min="12281" max="12281" width="7.33203125" style="3" bestFit="1" customWidth="1"/>
    <col min="12282" max="12282" width="13.33203125" style="3" customWidth="1"/>
    <col min="12283" max="12283" width="20.6640625" style="3" customWidth="1"/>
    <col min="12284" max="12292" width="0" style="3" hidden="1" customWidth="1"/>
    <col min="12293" max="12293" width="0.109375" style="3" customWidth="1"/>
    <col min="12294" max="12294" width="13" style="3" bestFit="1" customWidth="1"/>
    <col min="12295" max="12295" width="28.88671875" style="3" customWidth="1"/>
    <col min="12296" max="12533" width="9.109375" style="3"/>
    <col min="12534" max="12534" width="8.6640625" style="3" customWidth="1"/>
    <col min="12535" max="12535" width="74.6640625" style="3" customWidth="1"/>
    <col min="12536" max="12536" width="8" style="3" bestFit="1" customWidth="1"/>
    <col min="12537" max="12537" width="7.33203125" style="3" bestFit="1" customWidth="1"/>
    <col min="12538" max="12538" width="13.33203125" style="3" customWidth="1"/>
    <col min="12539" max="12539" width="20.6640625" style="3" customWidth="1"/>
    <col min="12540" max="12548" width="0" style="3" hidden="1" customWidth="1"/>
    <col min="12549" max="12549" width="0.109375" style="3" customWidth="1"/>
    <col min="12550" max="12550" width="13" style="3" bestFit="1" customWidth="1"/>
    <col min="12551" max="12551" width="28.88671875" style="3" customWidth="1"/>
    <col min="12552" max="12789" width="9.109375" style="3"/>
    <col min="12790" max="12790" width="8.6640625" style="3" customWidth="1"/>
    <col min="12791" max="12791" width="74.6640625" style="3" customWidth="1"/>
    <col min="12792" max="12792" width="8" style="3" bestFit="1" customWidth="1"/>
    <col min="12793" max="12793" width="7.33203125" style="3" bestFit="1" customWidth="1"/>
    <col min="12794" max="12794" width="13.33203125" style="3" customWidth="1"/>
    <col min="12795" max="12795" width="20.6640625" style="3" customWidth="1"/>
    <col min="12796" max="12804" width="0" style="3" hidden="1" customWidth="1"/>
    <col min="12805" max="12805" width="0.109375" style="3" customWidth="1"/>
    <col min="12806" max="12806" width="13" style="3" bestFit="1" customWidth="1"/>
    <col min="12807" max="12807" width="28.88671875" style="3" customWidth="1"/>
    <col min="12808" max="13045" width="9.109375" style="3"/>
    <col min="13046" max="13046" width="8.6640625" style="3" customWidth="1"/>
    <col min="13047" max="13047" width="74.6640625" style="3" customWidth="1"/>
    <col min="13048" max="13048" width="8" style="3" bestFit="1" customWidth="1"/>
    <col min="13049" max="13049" width="7.33203125" style="3" bestFit="1" customWidth="1"/>
    <col min="13050" max="13050" width="13.33203125" style="3" customWidth="1"/>
    <col min="13051" max="13051" width="20.6640625" style="3" customWidth="1"/>
    <col min="13052" max="13060" width="0" style="3" hidden="1" customWidth="1"/>
    <col min="13061" max="13061" width="0.109375" style="3" customWidth="1"/>
    <col min="13062" max="13062" width="13" style="3" bestFit="1" customWidth="1"/>
    <col min="13063" max="13063" width="28.88671875" style="3" customWidth="1"/>
    <col min="13064" max="13301" width="9.109375" style="3"/>
    <col min="13302" max="13302" width="8.6640625" style="3" customWidth="1"/>
    <col min="13303" max="13303" width="74.6640625" style="3" customWidth="1"/>
    <col min="13304" max="13304" width="8" style="3" bestFit="1" customWidth="1"/>
    <col min="13305" max="13305" width="7.33203125" style="3" bestFit="1" customWidth="1"/>
    <col min="13306" max="13306" width="13.33203125" style="3" customWidth="1"/>
    <col min="13307" max="13307" width="20.6640625" style="3" customWidth="1"/>
    <col min="13308" max="13316" width="0" style="3" hidden="1" customWidth="1"/>
    <col min="13317" max="13317" width="0.109375" style="3" customWidth="1"/>
    <col min="13318" max="13318" width="13" style="3" bestFit="1" customWidth="1"/>
    <col min="13319" max="13319" width="28.88671875" style="3" customWidth="1"/>
    <col min="13320" max="13557" width="9.109375" style="3"/>
    <col min="13558" max="13558" width="8.6640625" style="3" customWidth="1"/>
    <col min="13559" max="13559" width="74.6640625" style="3" customWidth="1"/>
    <col min="13560" max="13560" width="8" style="3" bestFit="1" customWidth="1"/>
    <col min="13561" max="13561" width="7.33203125" style="3" bestFit="1" customWidth="1"/>
    <col min="13562" max="13562" width="13.33203125" style="3" customWidth="1"/>
    <col min="13563" max="13563" width="20.6640625" style="3" customWidth="1"/>
    <col min="13564" max="13572" width="0" style="3" hidden="1" customWidth="1"/>
    <col min="13573" max="13573" width="0.109375" style="3" customWidth="1"/>
    <col min="13574" max="13574" width="13" style="3" bestFit="1" customWidth="1"/>
    <col min="13575" max="13575" width="28.88671875" style="3" customWidth="1"/>
    <col min="13576" max="13813" width="9.109375" style="3"/>
    <col min="13814" max="13814" width="8.6640625" style="3" customWidth="1"/>
    <col min="13815" max="13815" width="74.6640625" style="3" customWidth="1"/>
    <col min="13816" max="13816" width="8" style="3" bestFit="1" customWidth="1"/>
    <col min="13817" max="13817" width="7.33203125" style="3" bestFit="1" customWidth="1"/>
    <col min="13818" max="13818" width="13.33203125" style="3" customWidth="1"/>
    <col min="13819" max="13819" width="20.6640625" style="3" customWidth="1"/>
    <col min="13820" max="13828" width="0" style="3" hidden="1" customWidth="1"/>
    <col min="13829" max="13829" width="0.109375" style="3" customWidth="1"/>
    <col min="13830" max="13830" width="13" style="3" bestFit="1" customWidth="1"/>
    <col min="13831" max="13831" width="28.88671875" style="3" customWidth="1"/>
    <col min="13832" max="14069" width="9.109375" style="3"/>
    <col min="14070" max="14070" width="8.6640625" style="3" customWidth="1"/>
    <col min="14071" max="14071" width="74.6640625" style="3" customWidth="1"/>
    <col min="14072" max="14072" width="8" style="3" bestFit="1" customWidth="1"/>
    <col min="14073" max="14073" width="7.33203125" style="3" bestFit="1" customWidth="1"/>
    <col min="14074" max="14074" width="13.33203125" style="3" customWidth="1"/>
    <col min="14075" max="14075" width="20.6640625" style="3" customWidth="1"/>
    <col min="14076" max="14084" width="0" style="3" hidden="1" customWidth="1"/>
    <col min="14085" max="14085" width="0.109375" style="3" customWidth="1"/>
    <col min="14086" max="14086" width="13" style="3" bestFit="1" customWidth="1"/>
    <col min="14087" max="14087" width="28.88671875" style="3" customWidth="1"/>
    <col min="14088" max="14325" width="9.109375" style="3"/>
    <col min="14326" max="14326" width="8.6640625" style="3" customWidth="1"/>
    <col min="14327" max="14327" width="74.6640625" style="3" customWidth="1"/>
    <col min="14328" max="14328" width="8" style="3" bestFit="1" customWidth="1"/>
    <col min="14329" max="14329" width="7.33203125" style="3" bestFit="1" customWidth="1"/>
    <col min="14330" max="14330" width="13.33203125" style="3" customWidth="1"/>
    <col min="14331" max="14331" width="20.6640625" style="3" customWidth="1"/>
    <col min="14332" max="14340" width="0" style="3" hidden="1" customWidth="1"/>
    <col min="14341" max="14341" width="0.109375" style="3" customWidth="1"/>
    <col min="14342" max="14342" width="13" style="3" bestFit="1" customWidth="1"/>
    <col min="14343" max="14343" width="28.88671875" style="3" customWidth="1"/>
    <col min="14344" max="14581" width="9.109375" style="3"/>
    <col min="14582" max="14582" width="8.6640625" style="3" customWidth="1"/>
    <col min="14583" max="14583" width="74.6640625" style="3" customWidth="1"/>
    <col min="14584" max="14584" width="8" style="3" bestFit="1" customWidth="1"/>
    <col min="14585" max="14585" width="7.33203125" style="3" bestFit="1" customWidth="1"/>
    <col min="14586" max="14586" width="13.33203125" style="3" customWidth="1"/>
    <col min="14587" max="14587" width="20.6640625" style="3" customWidth="1"/>
    <col min="14588" max="14596" width="0" style="3" hidden="1" customWidth="1"/>
    <col min="14597" max="14597" width="0.109375" style="3" customWidth="1"/>
    <col min="14598" max="14598" width="13" style="3" bestFit="1" customWidth="1"/>
    <col min="14599" max="14599" width="28.88671875" style="3" customWidth="1"/>
    <col min="14600" max="14837" width="9.109375" style="3"/>
    <col min="14838" max="14838" width="8.6640625" style="3" customWidth="1"/>
    <col min="14839" max="14839" width="74.6640625" style="3" customWidth="1"/>
    <col min="14840" max="14840" width="8" style="3" bestFit="1" customWidth="1"/>
    <col min="14841" max="14841" width="7.33203125" style="3" bestFit="1" customWidth="1"/>
    <col min="14842" max="14842" width="13.33203125" style="3" customWidth="1"/>
    <col min="14843" max="14843" width="20.6640625" style="3" customWidth="1"/>
    <col min="14844" max="14852" width="0" style="3" hidden="1" customWidth="1"/>
    <col min="14853" max="14853" width="0.109375" style="3" customWidth="1"/>
    <col min="14854" max="14854" width="13" style="3" bestFit="1" customWidth="1"/>
    <col min="14855" max="14855" width="28.88671875" style="3" customWidth="1"/>
    <col min="14856" max="15093" width="9.109375" style="3"/>
    <col min="15094" max="15094" width="8.6640625" style="3" customWidth="1"/>
    <col min="15095" max="15095" width="74.6640625" style="3" customWidth="1"/>
    <col min="15096" max="15096" width="8" style="3" bestFit="1" customWidth="1"/>
    <col min="15097" max="15097" width="7.33203125" style="3" bestFit="1" customWidth="1"/>
    <col min="15098" max="15098" width="13.33203125" style="3" customWidth="1"/>
    <col min="15099" max="15099" width="20.6640625" style="3" customWidth="1"/>
    <col min="15100" max="15108" width="0" style="3" hidden="1" customWidth="1"/>
    <col min="15109" max="15109" width="0.109375" style="3" customWidth="1"/>
    <col min="15110" max="15110" width="13" style="3" bestFit="1" customWidth="1"/>
    <col min="15111" max="15111" width="28.88671875" style="3" customWidth="1"/>
    <col min="15112" max="15349" width="9.109375" style="3"/>
    <col min="15350" max="15350" width="8.6640625" style="3" customWidth="1"/>
    <col min="15351" max="15351" width="74.6640625" style="3" customWidth="1"/>
    <col min="15352" max="15352" width="8" style="3" bestFit="1" customWidth="1"/>
    <col min="15353" max="15353" width="7.33203125" style="3" bestFit="1" customWidth="1"/>
    <col min="15354" max="15354" width="13.33203125" style="3" customWidth="1"/>
    <col min="15355" max="15355" width="20.6640625" style="3" customWidth="1"/>
    <col min="15356" max="15364" width="0" style="3" hidden="1" customWidth="1"/>
    <col min="15365" max="15365" width="0.109375" style="3" customWidth="1"/>
    <col min="15366" max="15366" width="13" style="3" bestFit="1" customWidth="1"/>
    <col min="15367" max="15367" width="28.88671875" style="3" customWidth="1"/>
    <col min="15368" max="15605" width="9.109375" style="3"/>
    <col min="15606" max="15606" width="8.6640625" style="3" customWidth="1"/>
    <col min="15607" max="15607" width="74.6640625" style="3" customWidth="1"/>
    <col min="15608" max="15608" width="8" style="3" bestFit="1" customWidth="1"/>
    <col min="15609" max="15609" width="7.33203125" style="3" bestFit="1" customWidth="1"/>
    <col min="15610" max="15610" width="13.33203125" style="3" customWidth="1"/>
    <col min="15611" max="15611" width="20.6640625" style="3" customWidth="1"/>
    <col min="15612" max="15620" width="0" style="3" hidden="1" customWidth="1"/>
    <col min="15621" max="15621" width="0.109375" style="3" customWidth="1"/>
    <col min="15622" max="15622" width="13" style="3" bestFit="1" customWidth="1"/>
    <col min="15623" max="15623" width="28.88671875" style="3" customWidth="1"/>
    <col min="15624" max="15861" width="9.109375" style="3"/>
    <col min="15862" max="15862" width="8.6640625" style="3" customWidth="1"/>
    <col min="15863" max="15863" width="74.6640625" style="3" customWidth="1"/>
    <col min="15864" max="15864" width="8" style="3" bestFit="1" customWidth="1"/>
    <col min="15865" max="15865" width="7.33203125" style="3" bestFit="1" customWidth="1"/>
    <col min="15866" max="15866" width="13.33203125" style="3" customWidth="1"/>
    <col min="15867" max="15867" width="20.6640625" style="3" customWidth="1"/>
    <col min="15868" max="15876" width="0" style="3" hidden="1" customWidth="1"/>
    <col min="15877" max="15877" width="0.109375" style="3" customWidth="1"/>
    <col min="15878" max="15878" width="13" style="3" bestFit="1" customWidth="1"/>
    <col min="15879" max="15879" width="28.88671875" style="3" customWidth="1"/>
    <col min="15880" max="16117" width="9.109375" style="3"/>
    <col min="16118" max="16118" width="8.6640625" style="3" customWidth="1"/>
    <col min="16119" max="16119" width="74.6640625" style="3" customWidth="1"/>
    <col min="16120" max="16120" width="8" style="3" bestFit="1" customWidth="1"/>
    <col min="16121" max="16121" width="7.33203125" style="3" bestFit="1" customWidth="1"/>
    <col min="16122" max="16122" width="13.33203125" style="3" customWidth="1"/>
    <col min="16123" max="16123" width="20.6640625" style="3" customWidth="1"/>
    <col min="16124" max="16132" width="0" style="3" hidden="1" customWidth="1"/>
    <col min="16133" max="16133" width="0.109375" style="3" customWidth="1"/>
    <col min="16134" max="16134" width="13" style="3" bestFit="1" customWidth="1"/>
    <col min="16135" max="16135" width="28.88671875" style="3" customWidth="1"/>
    <col min="16136" max="16384" width="9.109375" style="3"/>
  </cols>
  <sheetData>
    <row r="1" spans="1:6" s="25" customFormat="1" ht="15.6" customHeight="1" x14ac:dyDescent="0.3">
      <c r="A1" s="57" t="s">
        <v>76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79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80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81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54"/>
      <c r="F10" s="54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55"/>
      <c r="F11" s="55"/>
    </row>
    <row r="12" spans="1:6" s="1" customFormat="1" x14ac:dyDescent="0.3">
      <c r="A12" s="47"/>
      <c r="B12" s="6" t="s">
        <v>10</v>
      </c>
      <c r="C12" s="50"/>
      <c r="D12" s="53"/>
      <c r="E12" s="56"/>
      <c r="F12" s="56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54"/>
      <c r="F13" s="54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55"/>
      <c r="F14" s="55"/>
    </row>
    <row r="15" spans="1:6" s="1" customFormat="1" x14ac:dyDescent="0.3">
      <c r="A15" s="47"/>
      <c r="B15" s="6" t="s">
        <v>13</v>
      </c>
      <c r="C15" s="50"/>
      <c r="D15" s="53"/>
      <c r="E15" s="56"/>
      <c r="F15" s="56"/>
    </row>
    <row r="16" spans="1:6" s="4" customFormat="1" ht="18" x14ac:dyDescent="0.3">
      <c r="A16" s="10"/>
      <c r="B16" s="60" t="s">
        <v>75</v>
      </c>
      <c r="C16" s="61"/>
      <c r="D16" s="61"/>
      <c r="E16" s="61"/>
      <c r="F16" s="17">
        <f>SUM(F10:F15)</f>
        <v>0</v>
      </c>
    </row>
    <row r="17" spans="1:6" s="4" customFormat="1" ht="18" x14ac:dyDescent="0.3">
      <c r="A17" s="42" t="s">
        <v>82</v>
      </c>
      <c r="B17" s="43"/>
      <c r="C17" s="43"/>
      <c r="D17" s="43"/>
      <c r="E17" s="43"/>
      <c r="F17" s="44"/>
    </row>
    <row r="18" spans="1:6" s="1" customFormat="1" x14ac:dyDescent="0.3">
      <c r="A18" s="20" t="s">
        <v>14</v>
      </c>
      <c r="B18" s="36" t="s">
        <v>15</v>
      </c>
      <c r="C18" s="36"/>
      <c r="D18" s="36"/>
      <c r="E18" s="36"/>
      <c r="F18" s="21"/>
    </row>
    <row r="19" spans="1:6" s="1" customFormat="1" x14ac:dyDescent="0.3">
      <c r="A19" s="45" t="s">
        <v>83</v>
      </c>
      <c r="B19" s="5" t="s">
        <v>16</v>
      </c>
      <c r="C19" s="48" t="s">
        <v>17</v>
      </c>
      <c r="D19" s="51">
        <v>44</v>
      </c>
      <c r="E19" s="54"/>
      <c r="F19" s="54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55"/>
      <c r="F20" s="55"/>
    </row>
    <row r="21" spans="1:6" s="1" customFormat="1" x14ac:dyDescent="0.3">
      <c r="A21" s="47"/>
      <c r="B21" s="6" t="s">
        <v>84</v>
      </c>
      <c r="C21" s="50"/>
      <c r="D21" s="53"/>
      <c r="E21" s="56"/>
      <c r="F21" s="56"/>
    </row>
    <row r="22" spans="1:6" s="1" customFormat="1" x14ac:dyDescent="0.3">
      <c r="A22" s="45" t="s">
        <v>85</v>
      </c>
      <c r="B22" s="5" t="s">
        <v>86</v>
      </c>
      <c r="C22" s="48" t="s">
        <v>20</v>
      </c>
      <c r="D22" s="51">
        <v>18.640799999999999</v>
      </c>
      <c r="E22" s="54"/>
      <c r="F22" s="54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55"/>
      <c r="F23" s="55"/>
    </row>
    <row r="24" spans="1:6" s="1" customFormat="1" x14ac:dyDescent="0.3">
      <c r="A24" s="47"/>
      <c r="B24" s="6" t="s">
        <v>87</v>
      </c>
      <c r="C24" s="50"/>
      <c r="D24" s="53"/>
      <c r="E24" s="56"/>
      <c r="F24" s="56"/>
    </row>
    <row r="25" spans="1:6" s="1" customFormat="1" x14ac:dyDescent="0.3">
      <c r="A25" s="45" t="s">
        <v>21</v>
      </c>
      <c r="B25" s="5" t="s">
        <v>88</v>
      </c>
      <c r="C25" s="48" t="s">
        <v>20</v>
      </c>
      <c r="D25" s="51">
        <v>0.90000000000000013</v>
      </c>
      <c r="E25" s="54"/>
      <c r="F25" s="54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55"/>
      <c r="F26" s="55"/>
    </row>
    <row r="27" spans="1:6" s="1" customFormat="1" x14ac:dyDescent="0.3">
      <c r="A27" s="47"/>
      <c r="B27" s="6" t="s">
        <v>89</v>
      </c>
      <c r="C27" s="50"/>
      <c r="D27" s="53"/>
      <c r="E27" s="56"/>
      <c r="F27" s="56"/>
    </row>
    <row r="28" spans="1:6" s="1" customFormat="1" x14ac:dyDescent="0.3">
      <c r="A28" s="45" t="s">
        <v>22</v>
      </c>
      <c r="B28" s="5" t="s">
        <v>23</v>
      </c>
      <c r="C28" s="65" t="s">
        <v>9</v>
      </c>
      <c r="D28" s="51">
        <v>1</v>
      </c>
      <c r="E28" s="54"/>
      <c r="F28" s="54">
        <f>+E28*D28</f>
        <v>0</v>
      </c>
    </row>
    <row r="29" spans="1:6" s="1" customFormat="1" x14ac:dyDescent="0.3">
      <c r="A29" s="46"/>
      <c r="B29" s="27" t="e">
        <f ca="1">CONCATENATE(C28)&amp;+([1]!MajChiflettva(E28))</f>
        <v>#NAME?</v>
      </c>
      <c r="C29" s="49"/>
      <c r="D29" s="52"/>
      <c r="E29" s="55"/>
      <c r="F29" s="55"/>
    </row>
    <row r="30" spans="1:6" s="1" customFormat="1" x14ac:dyDescent="0.3">
      <c r="A30" s="47"/>
      <c r="B30" s="6" t="s">
        <v>90</v>
      </c>
      <c r="C30" s="50"/>
      <c r="D30" s="53"/>
      <c r="E30" s="56"/>
      <c r="F30" s="56"/>
    </row>
    <row r="31" spans="1:6" customFormat="1" ht="18" x14ac:dyDescent="0.3">
      <c r="A31" s="7"/>
      <c r="B31" s="62" t="s">
        <v>120</v>
      </c>
      <c r="C31" s="63"/>
      <c r="D31" s="63"/>
      <c r="E31" s="64"/>
      <c r="F31" s="18">
        <f>SUM(F19:F30)</f>
        <v>0</v>
      </c>
    </row>
    <row r="32" spans="1:6" s="1" customFormat="1" x14ac:dyDescent="0.3">
      <c r="A32" s="20" t="s">
        <v>24</v>
      </c>
      <c r="B32" s="34" t="s">
        <v>119</v>
      </c>
      <c r="C32" s="35"/>
      <c r="D32" s="35"/>
      <c r="E32" s="35"/>
      <c r="F32" s="21"/>
    </row>
    <row r="33" spans="1:6" s="1" customFormat="1" x14ac:dyDescent="0.3">
      <c r="A33" s="45" t="s">
        <v>25</v>
      </c>
      <c r="B33" s="5" t="s">
        <v>91</v>
      </c>
      <c r="C33" s="65" t="s">
        <v>9</v>
      </c>
      <c r="D33" s="51">
        <v>0</v>
      </c>
      <c r="E33" s="54"/>
      <c r="F33" s="54">
        <f>+D33*E33</f>
        <v>0</v>
      </c>
    </row>
    <row r="34" spans="1:6" s="1" customFormat="1" x14ac:dyDescent="0.3">
      <c r="A34" s="46"/>
      <c r="B34" s="27" t="e">
        <f ca="1">CONCATENATE(C33)&amp;+([1]!MajChiflettva(E33))</f>
        <v>#NAME?</v>
      </c>
      <c r="C34" s="49"/>
      <c r="D34" s="52"/>
      <c r="E34" s="55"/>
      <c r="F34" s="55"/>
    </row>
    <row r="35" spans="1:6" s="1" customFormat="1" x14ac:dyDescent="0.3">
      <c r="A35" s="47"/>
      <c r="B35" s="6" t="s">
        <v>92</v>
      </c>
      <c r="C35" s="50"/>
      <c r="D35" s="53"/>
      <c r="E35" s="56"/>
      <c r="F35" s="56"/>
    </row>
    <row r="36" spans="1:6" s="1" customFormat="1" x14ac:dyDescent="0.3">
      <c r="A36" s="45" t="s">
        <v>26</v>
      </c>
      <c r="B36" s="5" t="s">
        <v>27</v>
      </c>
      <c r="C36" s="48" t="s">
        <v>20</v>
      </c>
      <c r="D36" s="51">
        <v>0.70799999999999996</v>
      </c>
      <c r="E36" s="54"/>
      <c r="F36" s="54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55"/>
      <c r="F37" s="55"/>
    </row>
    <row r="38" spans="1:6" s="1" customFormat="1" x14ac:dyDescent="0.3">
      <c r="A38" s="47"/>
      <c r="B38" s="6" t="s">
        <v>93</v>
      </c>
      <c r="C38" s="50"/>
      <c r="D38" s="53"/>
      <c r="E38" s="56"/>
      <c r="F38" s="56"/>
    </row>
    <row r="39" spans="1:6" s="1" customFormat="1" x14ac:dyDescent="0.3">
      <c r="A39" s="45" t="s">
        <v>38</v>
      </c>
      <c r="B39" s="5" t="s">
        <v>94</v>
      </c>
      <c r="C39" s="48" t="s">
        <v>20</v>
      </c>
      <c r="D39" s="51">
        <v>0.5</v>
      </c>
      <c r="E39" s="54"/>
      <c r="F39" s="54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55"/>
      <c r="F40" s="55"/>
    </row>
    <row r="41" spans="1:6" s="1" customFormat="1" x14ac:dyDescent="0.3">
      <c r="A41" s="47"/>
      <c r="B41" s="6" t="s">
        <v>95</v>
      </c>
      <c r="C41" s="50"/>
      <c r="D41" s="53"/>
      <c r="E41" s="56"/>
      <c r="F41" s="56"/>
    </row>
    <row r="42" spans="1:6" s="1" customFormat="1" x14ac:dyDescent="0.3">
      <c r="A42" s="45" t="s">
        <v>39</v>
      </c>
      <c r="B42" s="5" t="s">
        <v>40</v>
      </c>
      <c r="C42" s="48" t="s">
        <v>17</v>
      </c>
      <c r="D42" s="51">
        <v>12.25</v>
      </c>
      <c r="E42" s="54"/>
      <c r="F42" s="54">
        <f>+E42*D42</f>
        <v>0</v>
      </c>
    </row>
    <row r="43" spans="1:6" s="1" customFormat="1" x14ac:dyDescent="0.3">
      <c r="A43" s="46"/>
      <c r="B43" s="27" t="e">
        <f ca="1">CONCATENATE(C42)&amp;+([1]!MajChiflettva(E42))</f>
        <v>#NAME?</v>
      </c>
      <c r="C43" s="49"/>
      <c r="D43" s="52"/>
      <c r="E43" s="55"/>
      <c r="F43" s="55"/>
    </row>
    <row r="44" spans="1:6" s="1" customFormat="1" x14ac:dyDescent="0.3">
      <c r="A44" s="47"/>
      <c r="B44" s="6" t="s">
        <v>41</v>
      </c>
      <c r="C44" s="50"/>
      <c r="D44" s="53"/>
      <c r="E44" s="56"/>
      <c r="F44" s="56"/>
    </row>
    <row r="45" spans="1:6" customFormat="1" ht="18" x14ac:dyDescent="0.3">
      <c r="A45" s="7"/>
      <c r="B45" s="62" t="s">
        <v>121</v>
      </c>
      <c r="C45" s="63"/>
      <c r="D45" s="63"/>
      <c r="E45" s="64"/>
      <c r="F45" s="18">
        <f>SUM(F33:F44)</f>
        <v>0</v>
      </c>
    </row>
    <row r="46" spans="1:6" s="29" customFormat="1" x14ac:dyDescent="0.3">
      <c r="A46" s="28"/>
      <c r="B46" s="42" t="s">
        <v>122</v>
      </c>
      <c r="C46" s="43"/>
      <c r="D46" s="43"/>
      <c r="E46" s="43"/>
      <c r="F46" s="44"/>
    </row>
    <row r="47" spans="1:6" s="29" customFormat="1" x14ac:dyDescent="0.3">
      <c r="A47" s="45" t="s">
        <v>29</v>
      </c>
      <c r="B47" s="5" t="s">
        <v>30</v>
      </c>
      <c r="C47" s="48" t="s">
        <v>20</v>
      </c>
      <c r="D47" s="51">
        <v>5.577</v>
      </c>
      <c r="E47" s="54"/>
      <c r="F47" s="54">
        <f>+E47*D47</f>
        <v>0</v>
      </c>
    </row>
    <row r="48" spans="1:6" s="29" customFormat="1" x14ac:dyDescent="0.3">
      <c r="A48" s="46"/>
      <c r="B48" s="27" t="e">
        <f ca="1">CONCATENATE(C47)&amp;+([1]!MajChiflettva(E47))</f>
        <v>#NAME?</v>
      </c>
      <c r="C48" s="49"/>
      <c r="D48" s="52"/>
      <c r="E48" s="55"/>
      <c r="F48" s="55"/>
    </row>
    <row r="49" spans="1:7" s="29" customFormat="1" x14ac:dyDescent="0.3">
      <c r="A49" s="47"/>
      <c r="B49" s="6" t="s">
        <v>96</v>
      </c>
      <c r="C49" s="50"/>
      <c r="D49" s="53"/>
      <c r="E49" s="56"/>
      <c r="F49" s="56"/>
    </row>
    <row r="50" spans="1:7" s="29" customFormat="1" x14ac:dyDescent="0.3">
      <c r="A50" s="45" t="s">
        <v>31</v>
      </c>
      <c r="B50" s="5" t="s">
        <v>32</v>
      </c>
      <c r="C50" s="48" t="s">
        <v>17</v>
      </c>
      <c r="D50" s="51">
        <v>44.616</v>
      </c>
      <c r="E50" s="54"/>
      <c r="F50" s="54">
        <f>+E50*D50</f>
        <v>0</v>
      </c>
    </row>
    <row r="51" spans="1:7" s="29" customFormat="1" x14ac:dyDescent="0.3">
      <c r="A51" s="46"/>
      <c r="B51" s="27" t="e">
        <f ca="1">CONCATENATE(C50)&amp;+([1]!MajChiflettva(E50))</f>
        <v>#NAME?</v>
      </c>
      <c r="C51" s="49"/>
      <c r="D51" s="52"/>
      <c r="E51" s="55"/>
      <c r="F51" s="55"/>
    </row>
    <row r="52" spans="1:7" s="29" customFormat="1" x14ac:dyDescent="0.3">
      <c r="A52" s="47"/>
      <c r="B52" s="6" t="s">
        <v>97</v>
      </c>
      <c r="C52" s="50"/>
      <c r="D52" s="53"/>
      <c r="E52" s="56"/>
      <c r="F52" s="56"/>
    </row>
    <row r="53" spans="1:7" s="29" customFormat="1" x14ac:dyDescent="0.3">
      <c r="A53" s="45" t="s">
        <v>33</v>
      </c>
      <c r="B53" s="5" t="s">
        <v>34</v>
      </c>
      <c r="C53" s="48" t="s">
        <v>35</v>
      </c>
      <c r="D53" s="51">
        <v>334.62</v>
      </c>
      <c r="E53" s="54"/>
      <c r="F53" s="54">
        <f>+E53*D53</f>
        <v>0</v>
      </c>
    </row>
    <row r="54" spans="1:7" s="29" customFormat="1" x14ac:dyDescent="0.3">
      <c r="A54" s="46"/>
      <c r="B54" s="27" t="e">
        <f ca="1">CONCATENATE(C53)&amp;+([1]!MajChiflettva(E53))</f>
        <v>#NAME?</v>
      </c>
      <c r="C54" s="49"/>
      <c r="D54" s="52"/>
      <c r="E54" s="55"/>
      <c r="F54" s="55"/>
    </row>
    <row r="55" spans="1:7" s="29" customFormat="1" x14ac:dyDescent="0.3">
      <c r="A55" s="47"/>
      <c r="B55" s="6" t="s">
        <v>36</v>
      </c>
      <c r="C55" s="50"/>
      <c r="D55" s="53"/>
      <c r="E55" s="56"/>
      <c r="F55" s="56"/>
    </row>
    <row r="56" spans="1:7" s="29" customFormat="1" x14ac:dyDescent="0.3">
      <c r="A56" s="45" t="s">
        <v>37</v>
      </c>
      <c r="B56" s="5" t="s">
        <v>42</v>
      </c>
      <c r="C56" s="48" t="s">
        <v>17</v>
      </c>
      <c r="D56" s="51">
        <v>8.08</v>
      </c>
      <c r="E56" s="54"/>
      <c r="F56" s="54">
        <f>+E56*D56</f>
        <v>0</v>
      </c>
    </row>
    <row r="57" spans="1:7" s="29" customFormat="1" x14ac:dyDescent="0.3">
      <c r="A57" s="46"/>
      <c r="B57" s="27" t="e">
        <f ca="1">CONCATENATE(C56)&amp;+([1]!MajChiflettva(E56))</f>
        <v>#NAME?</v>
      </c>
      <c r="C57" s="49"/>
      <c r="D57" s="52"/>
      <c r="E57" s="55"/>
      <c r="F57" s="55"/>
    </row>
    <row r="58" spans="1:7" s="29" customFormat="1" x14ac:dyDescent="0.3">
      <c r="A58" s="47"/>
      <c r="B58" s="6" t="s">
        <v>43</v>
      </c>
      <c r="C58" s="50"/>
      <c r="D58" s="53"/>
      <c r="E58" s="56"/>
      <c r="F58" s="56"/>
    </row>
    <row r="59" spans="1:7" s="29" customFormat="1" x14ac:dyDescent="0.3">
      <c r="A59" s="45" t="s">
        <v>44</v>
      </c>
      <c r="B59" s="5" t="s">
        <v>98</v>
      </c>
      <c r="C59" s="48" t="s">
        <v>17</v>
      </c>
      <c r="D59" s="51">
        <v>21.520000000000003</v>
      </c>
      <c r="E59" s="54"/>
      <c r="F59" s="54">
        <f>+E59*D59</f>
        <v>0</v>
      </c>
    </row>
    <row r="60" spans="1:7" s="29" customFormat="1" x14ac:dyDescent="0.3">
      <c r="A60" s="46"/>
      <c r="B60" s="27" t="e">
        <f ca="1">CONCATENATE(C59)&amp;+([1]!MajChiflettva(E59))</f>
        <v>#NAME?</v>
      </c>
      <c r="C60" s="49"/>
      <c r="D60" s="52"/>
      <c r="E60" s="55"/>
      <c r="F60" s="55"/>
    </row>
    <row r="61" spans="1:7" s="29" customFormat="1" x14ac:dyDescent="0.3">
      <c r="A61" s="47"/>
      <c r="B61" s="6" t="s">
        <v>45</v>
      </c>
      <c r="C61" s="50"/>
      <c r="D61" s="53"/>
      <c r="E61" s="56"/>
      <c r="F61" s="56"/>
    </row>
    <row r="62" spans="1:7" s="29" customFormat="1" x14ac:dyDescent="0.3">
      <c r="A62" s="45" t="s">
        <v>46</v>
      </c>
      <c r="B62" s="5" t="s">
        <v>99</v>
      </c>
      <c r="C62" s="48" t="s">
        <v>17</v>
      </c>
      <c r="D62" s="51">
        <v>26.429999999999996</v>
      </c>
      <c r="E62" s="54"/>
      <c r="F62" s="54">
        <f>+E62*D62</f>
        <v>0</v>
      </c>
    </row>
    <row r="63" spans="1:7" s="29" customFormat="1" x14ac:dyDescent="0.3">
      <c r="A63" s="46"/>
      <c r="B63" s="27" t="e">
        <f ca="1">CONCATENATE(C62)&amp;+([1]!MajChiflettva(E62))</f>
        <v>#NAME?</v>
      </c>
      <c r="C63" s="49"/>
      <c r="D63" s="52"/>
      <c r="E63" s="55"/>
      <c r="F63" s="55"/>
    </row>
    <row r="64" spans="1:7" s="29" customFormat="1" x14ac:dyDescent="0.3">
      <c r="A64" s="47"/>
      <c r="B64" s="6" t="s">
        <v>47</v>
      </c>
      <c r="C64" s="50"/>
      <c r="D64" s="53"/>
      <c r="E64" s="56"/>
      <c r="F64" s="56"/>
      <c r="G64" s="30"/>
    </row>
    <row r="65" spans="1:7" customFormat="1" ht="18" x14ac:dyDescent="0.3">
      <c r="A65" s="7"/>
      <c r="B65" s="62" t="s">
        <v>123</v>
      </c>
      <c r="C65" s="63"/>
      <c r="D65" s="63"/>
      <c r="E65" s="64"/>
      <c r="F65" s="18">
        <f>SUM(F47:F64)</f>
        <v>0</v>
      </c>
    </row>
    <row r="66" spans="1:7" s="1" customFormat="1" x14ac:dyDescent="0.3">
      <c r="A66" s="20" t="s">
        <v>117</v>
      </c>
      <c r="B66" s="34" t="s">
        <v>118</v>
      </c>
      <c r="C66" s="35"/>
      <c r="D66" s="35"/>
      <c r="E66" s="35"/>
      <c r="F66" s="21"/>
    </row>
    <row r="67" spans="1:7" s="4" customFormat="1" ht="21.75" customHeight="1" x14ac:dyDescent="0.3">
      <c r="A67" s="66" t="s">
        <v>48</v>
      </c>
      <c r="B67" s="12" t="s">
        <v>100</v>
      </c>
      <c r="C67" s="65" t="s">
        <v>9</v>
      </c>
      <c r="D67" s="51">
        <v>0</v>
      </c>
      <c r="E67" s="54"/>
      <c r="F67" s="54">
        <f>+E67*D67</f>
        <v>0</v>
      </c>
    </row>
    <row r="68" spans="1:7" s="4" customFormat="1" ht="18" x14ac:dyDescent="0.3">
      <c r="A68" s="67"/>
      <c r="B68" s="27" t="e">
        <f ca="1">CONCATENATE(C67)&amp;+([1]!MajChiflettva(E67))</f>
        <v>#NAME?</v>
      </c>
      <c r="C68" s="69"/>
      <c r="D68" s="52"/>
      <c r="E68" s="55"/>
      <c r="F68" s="55"/>
      <c r="G68" s="31"/>
    </row>
    <row r="69" spans="1:7" s="4" customFormat="1" ht="20.25" customHeight="1" x14ac:dyDescent="0.3">
      <c r="A69" s="68"/>
      <c r="B69" s="6" t="s">
        <v>101</v>
      </c>
      <c r="C69" s="70"/>
      <c r="D69" s="53"/>
      <c r="E69" s="56"/>
      <c r="F69" s="56"/>
    </row>
    <row r="70" spans="1:7" s="4" customFormat="1" ht="40.5" customHeight="1" x14ac:dyDescent="0.3">
      <c r="A70" s="66" t="s">
        <v>102</v>
      </c>
      <c r="B70" s="12" t="s">
        <v>103</v>
      </c>
      <c r="C70" s="65" t="s">
        <v>9</v>
      </c>
      <c r="D70" s="51">
        <v>0</v>
      </c>
      <c r="E70" s="54"/>
      <c r="F70" s="54">
        <f>+E70*D70</f>
        <v>0</v>
      </c>
    </row>
    <row r="71" spans="1:7" s="4" customFormat="1" ht="18" x14ac:dyDescent="0.3">
      <c r="A71" s="67"/>
      <c r="B71" s="27" t="e">
        <f ca="1">CONCATENATE(C70)&amp;+([1]!MajChiflettva(E70))</f>
        <v>#NAME?</v>
      </c>
      <c r="C71" s="69"/>
      <c r="D71" s="52"/>
      <c r="E71" s="55"/>
      <c r="F71" s="55"/>
      <c r="G71" s="31"/>
    </row>
    <row r="72" spans="1:7" s="4" customFormat="1" ht="20.25" customHeight="1" x14ac:dyDescent="0.3">
      <c r="A72" s="68"/>
      <c r="B72" s="6" t="s">
        <v>104</v>
      </c>
      <c r="C72" s="70"/>
      <c r="D72" s="53"/>
      <c r="E72" s="56"/>
      <c r="F72" s="56"/>
    </row>
    <row r="73" spans="1:7" s="4" customFormat="1" ht="18" x14ac:dyDescent="0.3">
      <c r="A73" s="66" t="s">
        <v>49</v>
      </c>
      <c r="B73" s="5" t="s">
        <v>50</v>
      </c>
      <c r="C73" s="48" t="s">
        <v>20</v>
      </c>
      <c r="D73" s="51">
        <f>+[2]QAM1!L23</f>
        <v>9.6020000000000003</v>
      </c>
      <c r="E73" s="54"/>
      <c r="F73" s="54">
        <f>+E73*D73</f>
        <v>0</v>
      </c>
    </row>
    <row r="74" spans="1:7" s="4" customFormat="1" ht="18" x14ac:dyDescent="0.3">
      <c r="A74" s="46"/>
      <c r="B74" s="27" t="e">
        <f ca="1">CONCATENATE(C73)&amp;+([1]!MajChiflettva(E73))</f>
        <v>#NAME?</v>
      </c>
      <c r="C74" s="49"/>
      <c r="D74" s="52"/>
      <c r="E74" s="55"/>
      <c r="F74" s="55"/>
    </row>
    <row r="75" spans="1:7" s="4" customFormat="1" ht="18" x14ac:dyDescent="0.3">
      <c r="A75" s="47"/>
      <c r="B75" s="6" t="s">
        <v>105</v>
      </c>
      <c r="C75" s="50"/>
      <c r="D75" s="53"/>
      <c r="E75" s="56"/>
      <c r="F75" s="56"/>
    </row>
    <row r="76" spans="1:7" customFormat="1" ht="17.399999999999999" x14ac:dyDescent="0.3">
      <c r="A76" s="82" t="s">
        <v>124</v>
      </c>
      <c r="B76" s="83"/>
      <c r="C76" s="83"/>
      <c r="D76" s="83"/>
      <c r="E76" s="84"/>
      <c r="F76" s="18">
        <f>SUM(F67:F75)</f>
        <v>0</v>
      </c>
    </row>
    <row r="77" spans="1:7" s="4" customFormat="1" ht="18" x14ac:dyDescent="0.3">
      <c r="A77" s="10"/>
      <c r="B77" s="60" t="s">
        <v>128</v>
      </c>
      <c r="C77" s="61"/>
      <c r="D77" s="61"/>
      <c r="E77" s="61"/>
      <c r="F77" s="17">
        <f>F31+F45+F65+F76</f>
        <v>0</v>
      </c>
    </row>
    <row r="78" spans="1:7" s="4" customFormat="1" ht="18" x14ac:dyDescent="0.3">
      <c r="A78" s="42" t="s">
        <v>106</v>
      </c>
      <c r="B78" s="43" t="s">
        <v>51</v>
      </c>
      <c r="C78" s="43"/>
      <c r="D78" s="43"/>
      <c r="E78" s="43"/>
      <c r="F78" s="44"/>
    </row>
    <row r="79" spans="1:7" s="4" customFormat="1" ht="31.2" x14ac:dyDescent="0.3">
      <c r="A79" s="66" t="s">
        <v>107</v>
      </c>
      <c r="B79" s="9" t="s">
        <v>108</v>
      </c>
      <c r="C79" s="71" t="s">
        <v>52</v>
      </c>
      <c r="D79" s="74">
        <v>8</v>
      </c>
      <c r="E79" s="76"/>
      <c r="F79" s="76">
        <f>+E79*D79</f>
        <v>0</v>
      </c>
    </row>
    <row r="80" spans="1:7" s="4" customFormat="1" ht="18" x14ac:dyDescent="0.3">
      <c r="A80" s="67"/>
      <c r="B80" s="32" t="e">
        <f ca="1">CONCATENATE(C79)&amp;+([1]!MajChiflettva(E79))</f>
        <v>#NAME?</v>
      </c>
      <c r="C80" s="72"/>
      <c r="D80" s="75"/>
      <c r="E80" s="77"/>
      <c r="F80" s="77"/>
    </row>
    <row r="81" spans="1:6" s="4" customFormat="1" ht="18" x14ac:dyDescent="0.3">
      <c r="A81" s="68"/>
      <c r="B81" s="11" t="s">
        <v>109</v>
      </c>
      <c r="C81" s="73"/>
      <c r="D81" s="75"/>
      <c r="E81" s="78"/>
      <c r="F81" s="78"/>
    </row>
    <row r="82" spans="1:6" s="4" customFormat="1" ht="31.2" x14ac:dyDescent="0.3">
      <c r="A82" s="66" t="s">
        <v>53</v>
      </c>
      <c r="B82" s="9" t="s">
        <v>54</v>
      </c>
      <c r="C82" s="71" t="s">
        <v>52</v>
      </c>
      <c r="D82" s="74">
        <v>1</v>
      </c>
      <c r="E82" s="76"/>
      <c r="F82" s="76">
        <f>+E82*D82</f>
        <v>0</v>
      </c>
    </row>
    <row r="83" spans="1:6" s="4" customFormat="1" ht="18" x14ac:dyDescent="0.3">
      <c r="A83" s="46"/>
      <c r="B83" s="32" t="e">
        <f ca="1">CONCATENATE(C82)&amp;+([1]!MajChiflettva(E82))</f>
        <v>#NAME?</v>
      </c>
      <c r="C83" s="79"/>
      <c r="D83" s="75"/>
      <c r="E83" s="77"/>
      <c r="F83" s="77"/>
    </row>
    <row r="84" spans="1:6" s="4" customFormat="1" ht="18" x14ac:dyDescent="0.3">
      <c r="A84" s="47"/>
      <c r="B84" s="8" t="s">
        <v>55</v>
      </c>
      <c r="C84" s="80"/>
      <c r="D84" s="81"/>
      <c r="E84" s="78"/>
      <c r="F84" s="78"/>
    </row>
    <row r="85" spans="1:6" s="4" customFormat="1" ht="18" x14ac:dyDescent="0.3">
      <c r="A85" s="10"/>
      <c r="B85" s="60" t="s">
        <v>129</v>
      </c>
      <c r="C85" s="61"/>
      <c r="D85" s="61"/>
      <c r="E85" s="61"/>
      <c r="F85" s="17">
        <f>SUM(F79:F84)</f>
        <v>0</v>
      </c>
    </row>
    <row r="86" spans="1:6" s="4" customFormat="1" ht="18" x14ac:dyDescent="0.3">
      <c r="A86" s="42" t="s">
        <v>56</v>
      </c>
      <c r="B86" s="43" t="s">
        <v>51</v>
      </c>
      <c r="C86" s="43"/>
      <c r="D86" s="43"/>
      <c r="E86" s="43"/>
      <c r="F86" s="44"/>
    </row>
    <row r="87" spans="1:6" s="29" customFormat="1" x14ac:dyDescent="0.3">
      <c r="A87" s="45" t="s">
        <v>58</v>
      </c>
      <c r="B87" s="5" t="s">
        <v>59</v>
      </c>
      <c r="C87" s="48" t="s">
        <v>17</v>
      </c>
      <c r="D87" s="51">
        <v>17.600000000000001</v>
      </c>
      <c r="E87" s="54"/>
      <c r="F87" s="54">
        <f>+E87*D87</f>
        <v>0</v>
      </c>
    </row>
    <row r="88" spans="1:6" s="29" customFormat="1" x14ac:dyDescent="0.3">
      <c r="A88" s="46"/>
      <c r="B88" s="27" t="e">
        <f ca="1">CONCATENATE(C87)&amp;+([1]!MajChiflettva(E87))</f>
        <v>#NAME?</v>
      </c>
      <c r="C88" s="49"/>
      <c r="D88" s="52"/>
      <c r="E88" s="55"/>
      <c r="F88" s="55"/>
    </row>
    <row r="89" spans="1:6" s="29" customFormat="1" x14ac:dyDescent="0.3">
      <c r="A89" s="47"/>
      <c r="B89" s="6" t="s">
        <v>110</v>
      </c>
      <c r="C89" s="50"/>
      <c r="D89" s="53"/>
      <c r="E89" s="56"/>
      <c r="F89" s="56"/>
    </row>
    <row r="90" spans="1:6" s="29" customFormat="1" x14ac:dyDescent="0.3">
      <c r="A90" s="45" t="s">
        <v>60</v>
      </c>
      <c r="B90" s="5" t="s">
        <v>111</v>
      </c>
      <c r="C90" s="48" t="s">
        <v>17</v>
      </c>
      <c r="D90" s="51">
        <v>26.400000000000002</v>
      </c>
      <c r="E90" s="54"/>
      <c r="F90" s="54">
        <f>+E90*D90</f>
        <v>0</v>
      </c>
    </row>
    <row r="91" spans="1:6" s="29" customFormat="1" x14ac:dyDescent="0.3">
      <c r="A91" s="46"/>
      <c r="B91" s="27" t="e">
        <f ca="1">CONCATENATE(C90)&amp;+([1]!MajChiflettva(E90))</f>
        <v>#NAME?</v>
      </c>
      <c r="C91" s="49"/>
      <c r="D91" s="52"/>
      <c r="E91" s="55"/>
      <c r="F91" s="55"/>
    </row>
    <row r="92" spans="1:6" s="29" customFormat="1" x14ac:dyDescent="0.3">
      <c r="A92" s="47"/>
      <c r="B92" s="6" t="s">
        <v>112</v>
      </c>
      <c r="C92" s="50"/>
      <c r="D92" s="53"/>
      <c r="E92" s="56"/>
      <c r="F92" s="56"/>
    </row>
    <row r="93" spans="1:6" s="4" customFormat="1" ht="18" x14ac:dyDescent="0.3">
      <c r="A93" s="10"/>
      <c r="B93" s="60" t="s">
        <v>125</v>
      </c>
      <c r="C93" s="61"/>
      <c r="D93" s="61"/>
      <c r="E93" s="61"/>
      <c r="F93" s="17">
        <f>+F87+F90</f>
        <v>0</v>
      </c>
    </row>
    <row r="94" spans="1:6" s="4" customFormat="1" ht="18" x14ac:dyDescent="0.3">
      <c r="A94" s="42" t="s">
        <v>61</v>
      </c>
      <c r="B94" s="43"/>
      <c r="C94" s="43"/>
      <c r="D94" s="43"/>
      <c r="E94" s="43"/>
      <c r="F94" s="44"/>
    </row>
    <row r="95" spans="1:6" s="1" customFormat="1" x14ac:dyDescent="0.3">
      <c r="A95" s="45" t="s">
        <v>62</v>
      </c>
      <c r="B95" s="5" t="s">
        <v>63</v>
      </c>
      <c r="C95" s="48" t="s">
        <v>9</v>
      </c>
      <c r="D95" s="51">
        <v>1</v>
      </c>
      <c r="E95" s="54"/>
      <c r="F95" s="54">
        <f>+E95*D95</f>
        <v>0</v>
      </c>
    </row>
    <row r="96" spans="1:6" s="1" customFormat="1" x14ac:dyDescent="0.3">
      <c r="A96" s="46"/>
      <c r="B96" s="27" t="e">
        <f ca="1">CONCATENATE(C95)&amp;+([1]!MajChiflettva(E95))</f>
        <v>#NAME?</v>
      </c>
      <c r="C96" s="49"/>
      <c r="D96" s="52"/>
      <c r="E96" s="55"/>
      <c r="F96" s="55"/>
    </row>
    <row r="97" spans="1:6" s="1" customFormat="1" x14ac:dyDescent="0.3">
      <c r="A97" s="47"/>
      <c r="B97" s="6" t="s">
        <v>64</v>
      </c>
      <c r="C97" s="50"/>
      <c r="D97" s="53"/>
      <c r="E97" s="56"/>
      <c r="F97" s="56"/>
    </row>
    <row r="98" spans="1:6" s="1" customFormat="1" ht="31.5" customHeight="1" x14ac:dyDescent="0.3">
      <c r="A98" s="45" t="s">
        <v>65</v>
      </c>
      <c r="B98" s="12" t="s">
        <v>66</v>
      </c>
      <c r="C98" s="48" t="s">
        <v>9</v>
      </c>
      <c r="D98" s="51">
        <v>1</v>
      </c>
      <c r="E98" s="54"/>
      <c r="F98" s="54">
        <f>+E98*D98</f>
        <v>0</v>
      </c>
    </row>
    <row r="99" spans="1:6" s="1" customFormat="1" x14ac:dyDescent="0.3">
      <c r="A99" s="46"/>
      <c r="B99" s="27" t="e">
        <f ca="1">CONCATENATE(C98)&amp;+([1]!MajChiflettva(E98))</f>
        <v>#NAME?</v>
      </c>
      <c r="C99" s="49"/>
      <c r="D99" s="52"/>
      <c r="E99" s="55"/>
      <c r="F99" s="55"/>
    </row>
    <row r="100" spans="1:6" s="1" customFormat="1" x14ac:dyDescent="0.3">
      <c r="A100" s="47"/>
      <c r="B100" s="6" t="s">
        <v>67</v>
      </c>
      <c r="C100" s="50" t="s">
        <v>20</v>
      </c>
      <c r="D100" s="53">
        <v>0.15700000000000003</v>
      </c>
      <c r="E100" s="56"/>
      <c r="F100" s="56">
        <f>+E100*D100</f>
        <v>0</v>
      </c>
    </row>
    <row r="101" spans="1:6" s="4" customFormat="1" ht="18" x14ac:dyDescent="0.3">
      <c r="A101" s="10"/>
      <c r="B101" s="60" t="s">
        <v>126</v>
      </c>
      <c r="C101" s="61"/>
      <c r="D101" s="61"/>
      <c r="E101" s="61"/>
      <c r="F101" s="17">
        <f>SUM(F95:F100)</f>
        <v>0</v>
      </c>
    </row>
    <row r="102" spans="1:6" s="4" customFormat="1" ht="18" x14ac:dyDescent="0.3">
      <c r="A102" s="42" t="s">
        <v>113</v>
      </c>
      <c r="B102" s="43"/>
      <c r="C102" s="43"/>
      <c r="D102" s="43"/>
      <c r="E102" s="43"/>
      <c r="F102" s="44"/>
    </row>
    <row r="103" spans="1:6" s="1" customFormat="1" ht="31.2" x14ac:dyDescent="0.3">
      <c r="A103" s="45">
        <v>5.0999999999999996</v>
      </c>
      <c r="B103" s="12" t="s">
        <v>114</v>
      </c>
      <c r="C103" s="48" t="s">
        <v>9</v>
      </c>
      <c r="D103" s="51">
        <v>1</v>
      </c>
      <c r="E103" s="54"/>
      <c r="F103" s="54">
        <f>+E103*D103</f>
        <v>0</v>
      </c>
    </row>
    <row r="104" spans="1:6" s="1" customFormat="1" x14ac:dyDescent="0.3">
      <c r="A104" s="46"/>
      <c r="B104" s="27" t="e">
        <f ca="1">CONCATENATE(C103)&amp;+([1]!MajChiflettva(E103))</f>
        <v>#NAME?</v>
      </c>
      <c r="C104" s="49"/>
      <c r="D104" s="52"/>
      <c r="E104" s="55"/>
      <c r="F104" s="55"/>
    </row>
    <row r="105" spans="1:6" s="1" customFormat="1" x14ac:dyDescent="0.3">
      <c r="A105" s="47"/>
      <c r="B105" s="6" t="s">
        <v>68</v>
      </c>
      <c r="C105" s="50"/>
      <c r="D105" s="53"/>
      <c r="E105" s="56"/>
      <c r="F105" s="56"/>
    </row>
    <row r="106" spans="1:6" s="1" customFormat="1" ht="31.2" x14ac:dyDescent="0.3">
      <c r="A106" s="45">
        <f>0.1+A103</f>
        <v>5.1999999999999993</v>
      </c>
      <c r="B106" s="12" t="s">
        <v>69</v>
      </c>
      <c r="C106" s="48" t="s">
        <v>52</v>
      </c>
      <c r="D106" s="51">
        <v>1</v>
      </c>
      <c r="E106" s="54"/>
      <c r="F106" s="54">
        <f>+E106*D106</f>
        <v>0</v>
      </c>
    </row>
    <row r="107" spans="1:6" s="1" customFormat="1" x14ac:dyDescent="0.3">
      <c r="A107" s="46"/>
      <c r="B107" s="27" t="e">
        <f ca="1">CONCATENATE(C106)&amp;+([1]!MajChiflettva(E106))</f>
        <v>#NAME?</v>
      </c>
      <c r="C107" s="49"/>
      <c r="D107" s="52"/>
      <c r="E107" s="55"/>
      <c r="F107" s="55"/>
    </row>
    <row r="108" spans="1:6" s="1" customFormat="1" x14ac:dyDescent="0.3">
      <c r="A108" s="47"/>
      <c r="B108" s="6" t="s">
        <v>68</v>
      </c>
      <c r="C108" s="50"/>
      <c r="D108" s="53"/>
      <c r="E108" s="56"/>
      <c r="F108" s="56"/>
    </row>
    <row r="109" spans="1:6" s="1" customFormat="1" x14ac:dyDescent="0.3">
      <c r="A109" s="45">
        <f>0.1+A106</f>
        <v>5.2999999999999989</v>
      </c>
      <c r="B109" s="12" t="s">
        <v>115</v>
      </c>
      <c r="C109" s="48" t="s">
        <v>52</v>
      </c>
      <c r="D109" s="51">
        <v>1</v>
      </c>
      <c r="E109" s="54"/>
      <c r="F109" s="54">
        <f>+E109*D109</f>
        <v>0</v>
      </c>
    </row>
    <row r="110" spans="1:6" s="1" customFormat="1" x14ac:dyDescent="0.3">
      <c r="A110" s="46"/>
      <c r="B110" s="27" t="e">
        <f ca="1">CONCATENATE(C109)&amp;+([1]!MajChiflettva(E109))</f>
        <v>#NAME?</v>
      </c>
      <c r="C110" s="49"/>
      <c r="D110" s="52"/>
      <c r="E110" s="55"/>
      <c r="F110" s="55"/>
    </row>
    <row r="111" spans="1:6" s="1" customFormat="1" x14ac:dyDescent="0.3">
      <c r="A111" s="47"/>
      <c r="B111" s="6" t="s">
        <v>116</v>
      </c>
      <c r="C111" s="50"/>
      <c r="D111" s="53"/>
      <c r="E111" s="56"/>
      <c r="F111" s="56"/>
    </row>
    <row r="112" spans="1:6" s="4" customFormat="1" ht="18" x14ac:dyDescent="0.3">
      <c r="A112" s="10"/>
      <c r="B112" s="60" t="s">
        <v>127</v>
      </c>
      <c r="C112" s="61"/>
      <c r="D112" s="61"/>
      <c r="E112" s="61"/>
      <c r="F112" s="17">
        <f>SUM(F103:F111)</f>
        <v>0</v>
      </c>
    </row>
    <row r="113" spans="2:7" s="13" customFormat="1" ht="22.8" x14ac:dyDescent="0.4">
      <c r="B113" s="3"/>
      <c r="C113" s="3"/>
      <c r="D113" s="3"/>
      <c r="E113" s="19" t="s">
        <v>71</v>
      </c>
      <c r="F113" s="17">
        <f>F16+F77+F85+F93+F101+F112</f>
        <v>0</v>
      </c>
      <c r="G113" s="33"/>
    </row>
    <row r="114" spans="2:7" ht="18" x14ac:dyDescent="0.3">
      <c r="E114" s="19" t="s">
        <v>72</v>
      </c>
      <c r="F114" s="17">
        <f>F113*8%</f>
        <v>0</v>
      </c>
      <c r="G114" s="33"/>
    </row>
    <row r="115" spans="2:7" ht="18" x14ac:dyDescent="0.3">
      <c r="E115" s="19" t="s">
        <v>73</v>
      </c>
      <c r="F115" s="17">
        <f>F113+F114</f>
        <v>0</v>
      </c>
      <c r="G115" s="33"/>
    </row>
    <row r="116" spans="2:7" ht="18" x14ac:dyDescent="0.3">
      <c r="E116" s="15"/>
      <c r="G116" s="33"/>
    </row>
    <row r="117" spans="2:7" ht="18" x14ac:dyDescent="0.3">
      <c r="G117" s="33"/>
    </row>
    <row r="118" spans="2:7" ht="18" x14ac:dyDescent="0.3">
      <c r="F118" s="16"/>
      <c r="G118" s="33"/>
    </row>
    <row r="119" spans="2:7" x14ac:dyDescent="0.3">
      <c r="F119" s="15"/>
    </row>
  </sheetData>
  <mergeCells count="164">
    <mergeCell ref="B112:E112"/>
    <mergeCell ref="A76:E76"/>
    <mergeCell ref="B77:E77"/>
    <mergeCell ref="A109:A111"/>
    <mergeCell ref="C109:C111"/>
    <mergeCell ref="D109:D111"/>
    <mergeCell ref="E109:E111"/>
    <mergeCell ref="F109:F111"/>
    <mergeCell ref="A106:A108"/>
    <mergeCell ref="C106:C108"/>
    <mergeCell ref="D106:D108"/>
    <mergeCell ref="E106:E108"/>
    <mergeCell ref="F106:F108"/>
    <mergeCell ref="A102:F102"/>
    <mergeCell ref="A103:A105"/>
    <mergeCell ref="C103:C105"/>
    <mergeCell ref="D103:D105"/>
    <mergeCell ref="E103:E105"/>
    <mergeCell ref="F103:F105"/>
    <mergeCell ref="B101:E101"/>
    <mergeCell ref="A98:A100"/>
    <mergeCell ref="C98:C100"/>
    <mergeCell ref="D98:D100"/>
    <mergeCell ref="E98:E100"/>
    <mergeCell ref="F98:F100"/>
    <mergeCell ref="A94:F94"/>
    <mergeCell ref="A95:A97"/>
    <mergeCell ref="C95:C97"/>
    <mergeCell ref="D95:D97"/>
    <mergeCell ref="E95:E97"/>
    <mergeCell ref="F95:F97"/>
    <mergeCell ref="A90:A92"/>
    <mergeCell ref="C90:C92"/>
    <mergeCell ref="D90:D92"/>
    <mergeCell ref="E90:E92"/>
    <mergeCell ref="F90:F92"/>
    <mergeCell ref="B93:E93"/>
    <mergeCell ref="A86:F86"/>
    <mergeCell ref="A87:A89"/>
    <mergeCell ref="C87:C89"/>
    <mergeCell ref="D87:D89"/>
    <mergeCell ref="E87:E89"/>
    <mergeCell ref="F87:F89"/>
    <mergeCell ref="B85:E85"/>
    <mergeCell ref="A82:A84"/>
    <mergeCell ref="C82:C84"/>
    <mergeCell ref="D82:D84"/>
    <mergeCell ref="E82:E84"/>
    <mergeCell ref="F82:F84"/>
    <mergeCell ref="A78:F78"/>
    <mergeCell ref="A79:A81"/>
    <mergeCell ref="C79:C81"/>
    <mergeCell ref="D79:D81"/>
    <mergeCell ref="E79:E81"/>
    <mergeCell ref="F79:F81"/>
    <mergeCell ref="A73:A75"/>
    <mergeCell ref="C73:C75"/>
    <mergeCell ref="D73:D75"/>
    <mergeCell ref="E73:E75"/>
    <mergeCell ref="F73:F75"/>
    <mergeCell ref="A70:A72"/>
    <mergeCell ref="C70:C72"/>
    <mergeCell ref="D70:D72"/>
    <mergeCell ref="E70:E72"/>
    <mergeCell ref="F70:F72"/>
    <mergeCell ref="A67:A69"/>
    <mergeCell ref="C67:C69"/>
    <mergeCell ref="D67:D69"/>
    <mergeCell ref="E67:E69"/>
    <mergeCell ref="F67:F69"/>
    <mergeCell ref="A62:A64"/>
    <mergeCell ref="C62:C64"/>
    <mergeCell ref="D62:D64"/>
    <mergeCell ref="E62:E64"/>
    <mergeCell ref="F62:F64"/>
    <mergeCell ref="B65:E65"/>
    <mergeCell ref="A56:A58"/>
    <mergeCell ref="C56:C58"/>
    <mergeCell ref="D56:D58"/>
    <mergeCell ref="E56:E58"/>
    <mergeCell ref="F56:F58"/>
    <mergeCell ref="A59:A61"/>
    <mergeCell ref="C59:C61"/>
    <mergeCell ref="D59:D61"/>
    <mergeCell ref="E59:E61"/>
    <mergeCell ref="F59:F61"/>
    <mergeCell ref="A50:A52"/>
    <mergeCell ref="C50:C52"/>
    <mergeCell ref="D50:D52"/>
    <mergeCell ref="E50:E52"/>
    <mergeCell ref="F50:F52"/>
    <mergeCell ref="A53:A55"/>
    <mergeCell ref="C53:C55"/>
    <mergeCell ref="D53:D55"/>
    <mergeCell ref="E53:E55"/>
    <mergeCell ref="F53:F55"/>
    <mergeCell ref="B46:F46"/>
    <mergeCell ref="A47:A49"/>
    <mergeCell ref="C47:C49"/>
    <mergeCell ref="D47:D49"/>
    <mergeCell ref="E47:E49"/>
    <mergeCell ref="F47:F49"/>
    <mergeCell ref="B45:E45"/>
    <mergeCell ref="A42:A44"/>
    <mergeCell ref="C42:C44"/>
    <mergeCell ref="D42:D44"/>
    <mergeCell ref="E42:E44"/>
    <mergeCell ref="F42:F44"/>
    <mergeCell ref="A39:A41"/>
    <mergeCell ref="C39:C41"/>
    <mergeCell ref="D39:D41"/>
    <mergeCell ref="E39:E41"/>
    <mergeCell ref="F39:F41"/>
    <mergeCell ref="A36:A38"/>
    <mergeCell ref="C36:C38"/>
    <mergeCell ref="D36:D38"/>
    <mergeCell ref="E36:E38"/>
    <mergeCell ref="F36:F38"/>
    <mergeCell ref="B31:E31"/>
    <mergeCell ref="A33:A35"/>
    <mergeCell ref="C33:C35"/>
    <mergeCell ref="D33:D35"/>
    <mergeCell ref="E33:E35"/>
    <mergeCell ref="F33:F35"/>
    <mergeCell ref="A28:A30"/>
    <mergeCell ref="C28:C30"/>
    <mergeCell ref="D28:D30"/>
    <mergeCell ref="E28:E30"/>
    <mergeCell ref="F28:F30"/>
    <mergeCell ref="A25:A27"/>
    <mergeCell ref="C25:C27"/>
    <mergeCell ref="D25:D27"/>
    <mergeCell ref="E25:E27"/>
    <mergeCell ref="F25:F27"/>
    <mergeCell ref="A22:A24"/>
    <mergeCell ref="C22:C24"/>
    <mergeCell ref="D22:D24"/>
    <mergeCell ref="E22:E24"/>
    <mergeCell ref="F22:F24"/>
    <mergeCell ref="B16:E1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verticalDpi="0" r:id="rId1"/>
  <rowBreaks count="1" manualBreakCount="1">
    <brk id="65" max="5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EF65D-F98E-4B39-9292-4D225233E327}">
  <dimension ref="A1:G119"/>
  <sheetViews>
    <sheetView zoomScaleNormal="100" workbookViewId="0">
      <pane ySplit="8" topLeftCell="A21" activePane="bottomLeft" state="frozen"/>
      <selection pane="bottomLeft" activeCell="A31" sqref="A31:XFD31"/>
    </sheetView>
  </sheetViews>
  <sheetFormatPr baseColWidth="10" defaultColWidth="9.109375" defaultRowHeight="15.6" x14ac:dyDescent="0.3"/>
  <cols>
    <col min="1" max="1" width="8.6640625" style="3" customWidth="1"/>
    <col min="2" max="2" width="74.6640625" style="3" customWidth="1"/>
    <col min="3" max="3" width="8" style="3" bestFit="1" customWidth="1"/>
    <col min="4" max="4" width="7.33203125" style="3" bestFit="1" customWidth="1"/>
    <col min="5" max="5" width="17.33203125" style="3" bestFit="1" customWidth="1"/>
    <col min="6" max="6" width="20.6640625" style="3" customWidth="1"/>
    <col min="7" max="7" width="28.88671875" style="3" customWidth="1"/>
    <col min="8" max="245" width="9.109375" style="3"/>
    <col min="246" max="246" width="8.6640625" style="3" customWidth="1"/>
    <col min="247" max="247" width="74.6640625" style="3" customWidth="1"/>
    <col min="248" max="248" width="8" style="3" bestFit="1" customWidth="1"/>
    <col min="249" max="249" width="7.33203125" style="3" bestFit="1" customWidth="1"/>
    <col min="250" max="250" width="13.33203125" style="3" customWidth="1"/>
    <col min="251" max="251" width="20.6640625" style="3" customWidth="1"/>
    <col min="252" max="260" width="0" style="3" hidden="1" customWidth="1"/>
    <col min="261" max="261" width="0.109375" style="3" customWidth="1"/>
    <col min="262" max="262" width="13" style="3" bestFit="1" customWidth="1"/>
    <col min="263" max="263" width="28.88671875" style="3" customWidth="1"/>
    <col min="264" max="501" width="9.109375" style="3"/>
    <col min="502" max="502" width="8.6640625" style="3" customWidth="1"/>
    <col min="503" max="503" width="74.6640625" style="3" customWidth="1"/>
    <col min="504" max="504" width="8" style="3" bestFit="1" customWidth="1"/>
    <col min="505" max="505" width="7.33203125" style="3" bestFit="1" customWidth="1"/>
    <col min="506" max="506" width="13.33203125" style="3" customWidth="1"/>
    <col min="507" max="507" width="20.6640625" style="3" customWidth="1"/>
    <col min="508" max="516" width="0" style="3" hidden="1" customWidth="1"/>
    <col min="517" max="517" width="0.109375" style="3" customWidth="1"/>
    <col min="518" max="518" width="13" style="3" bestFit="1" customWidth="1"/>
    <col min="519" max="519" width="28.88671875" style="3" customWidth="1"/>
    <col min="520" max="757" width="9.109375" style="3"/>
    <col min="758" max="758" width="8.6640625" style="3" customWidth="1"/>
    <col min="759" max="759" width="74.6640625" style="3" customWidth="1"/>
    <col min="760" max="760" width="8" style="3" bestFit="1" customWidth="1"/>
    <col min="761" max="761" width="7.33203125" style="3" bestFit="1" customWidth="1"/>
    <col min="762" max="762" width="13.33203125" style="3" customWidth="1"/>
    <col min="763" max="763" width="20.6640625" style="3" customWidth="1"/>
    <col min="764" max="772" width="0" style="3" hidden="1" customWidth="1"/>
    <col min="773" max="773" width="0.109375" style="3" customWidth="1"/>
    <col min="774" max="774" width="13" style="3" bestFit="1" customWidth="1"/>
    <col min="775" max="775" width="28.88671875" style="3" customWidth="1"/>
    <col min="776" max="1013" width="9.109375" style="3"/>
    <col min="1014" max="1014" width="8.6640625" style="3" customWidth="1"/>
    <col min="1015" max="1015" width="74.6640625" style="3" customWidth="1"/>
    <col min="1016" max="1016" width="8" style="3" bestFit="1" customWidth="1"/>
    <col min="1017" max="1017" width="7.33203125" style="3" bestFit="1" customWidth="1"/>
    <col min="1018" max="1018" width="13.33203125" style="3" customWidth="1"/>
    <col min="1019" max="1019" width="20.6640625" style="3" customWidth="1"/>
    <col min="1020" max="1028" width="0" style="3" hidden="1" customWidth="1"/>
    <col min="1029" max="1029" width="0.109375" style="3" customWidth="1"/>
    <col min="1030" max="1030" width="13" style="3" bestFit="1" customWidth="1"/>
    <col min="1031" max="1031" width="28.88671875" style="3" customWidth="1"/>
    <col min="1032" max="1269" width="9.109375" style="3"/>
    <col min="1270" max="1270" width="8.6640625" style="3" customWidth="1"/>
    <col min="1271" max="1271" width="74.6640625" style="3" customWidth="1"/>
    <col min="1272" max="1272" width="8" style="3" bestFit="1" customWidth="1"/>
    <col min="1273" max="1273" width="7.33203125" style="3" bestFit="1" customWidth="1"/>
    <col min="1274" max="1274" width="13.33203125" style="3" customWidth="1"/>
    <col min="1275" max="1275" width="20.6640625" style="3" customWidth="1"/>
    <col min="1276" max="1284" width="0" style="3" hidden="1" customWidth="1"/>
    <col min="1285" max="1285" width="0.109375" style="3" customWidth="1"/>
    <col min="1286" max="1286" width="13" style="3" bestFit="1" customWidth="1"/>
    <col min="1287" max="1287" width="28.88671875" style="3" customWidth="1"/>
    <col min="1288" max="1525" width="9.109375" style="3"/>
    <col min="1526" max="1526" width="8.6640625" style="3" customWidth="1"/>
    <col min="1527" max="1527" width="74.6640625" style="3" customWidth="1"/>
    <col min="1528" max="1528" width="8" style="3" bestFit="1" customWidth="1"/>
    <col min="1529" max="1529" width="7.33203125" style="3" bestFit="1" customWidth="1"/>
    <col min="1530" max="1530" width="13.33203125" style="3" customWidth="1"/>
    <col min="1531" max="1531" width="20.6640625" style="3" customWidth="1"/>
    <col min="1532" max="1540" width="0" style="3" hidden="1" customWidth="1"/>
    <col min="1541" max="1541" width="0.109375" style="3" customWidth="1"/>
    <col min="1542" max="1542" width="13" style="3" bestFit="1" customWidth="1"/>
    <col min="1543" max="1543" width="28.88671875" style="3" customWidth="1"/>
    <col min="1544" max="1781" width="9.109375" style="3"/>
    <col min="1782" max="1782" width="8.6640625" style="3" customWidth="1"/>
    <col min="1783" max="1783" width="74.6640625" style="3" customWidth="1"/>
    <col min="1784" max="1784" width="8" style="3" bestFit="1" customWidth="1"/>
    <col min="1785" max="1785" width="7.33203125" style="3" bestFit="1" customWidth="1"/>
    <col min="1786" max="1786" width="13.33203125" style="3" customWidth="1"/>
    <col min="1787" max="1787" width="20.6640625" style="3" customWidth="1"/>
    <col min="1788" max="1796" width="0" style="3" hidden="1" customWidth="1"/>
    <col min="1797" max="1797" width="0.109375" style="3" customWidth="1"/>
    <col min="1798" max="1798" width="13" style="3" bestFit="1" customWidth="1"/>
    <col min="1799" max="1799" width="28.88671875" style="3" customWidth="1"/>
    <col min="1800" max="2037" width="9.109375" style="3"/>
    <col min="2038" max="2038" width="8.6640625" style="3" customWidth="1"/>
    <col min="2039" max="2039" width="74.6640625" style="3" customWidth="1"/>
    <col min="2040" max="2040" width="8" style="3" bestFit="1" customWidth="1"/>
    <col min="2041" max="2041" width="7.33203125" style="3" bestFit="1" customWidth="1"/>
    <col min="2042" max="2042" width="13.33203125" style="3" customWidth="1"/>
    <col min="2043" max="2043" width="20.6640625" style="3" customWidth="1"/>
    <col min="2044" max="2052" width="0" style="3" hidden="1" customWidth="1"/>
    <col min="2053" max="2053" width="0.109375" style="3" customWidth="1"/>
    <col min="2054" max="2054" width="13" style="3" bestFit="1" customWidth="1"/>
    <col min="2055" max="2055" width="28.88671875" style="3" customWidth="1"/>
    <col min="2056" max="2293" width="9.109375" style="3"/>
    <col min="2294" max="2294" width="8.6640625" style="3" customWidth="1"/>
    <col min="2295" max="2295" width="74.6640625" style="3" customWidth="1"/>
    <col min="2296" max="2296" width="8" style="3" bestFit="1" customWidth="1"/>
    <col min="2297" max="2297" width="7.33203125" style="3" bestFit="1" customWidth="1"/>
    <col min="2298" max="2298" width="13.33203125" style="3" customWidth="1"/>
    <col min="2299" max="2299" width="20.6640625" style="3" customWidth="1"/>
    <col min="2300" max="2308" width="0" style="3" hidden="1" customWidth="1"/>
    <col min="2309" max="2309" width="0.109375" style="3" customWidth="1"/>
    <col min="2310" max="2310" width="13" style="3" bestFit="1" customWidth="1"/>
    <col min="2311" max="2311" width="28.88671875" style="3" customWidth="1"/>
    <col min="2312" max="2549" width="9.109375" style="3"/>
    <col min="2550" max="2550" width="8.6640625" style="3" customWidth="1"/>
    <col min="2551" max="2551" width="74.6640625" style="3" customWidth="1"/>
    <col min="2552" max="2552" width="8" style="3" bestFit="1" customWidth="1"/>
    <col min="2553" max="2553" width="7.33203125" style="3" bestFit="1" customWidth="1"/>
    <col min="2554" max="2554" width="13.33203125" style="3" customWidth="1"/>
    <col min="2555" max="2555" width="20.6640625" style="3" customWidth="1"/>
    <col min="2556" max="2564" width="0" style="3" hidden="1" customWidth="1"/>
    <col min="2565" max="2565" width="0.109375" style="3" customWidth="1"/>
    <col min="2566" max="2566" width="13" style="3" bestFit="1" customWidth="1"/>
    <col min="2567" max="2567" width="28.88671875" style="3" customWidth="1"/>
    <col min="2568" max="2805" width="9.109375" style="3"/>
    <col min="2806" max="2806" width="8.6640625" style="3" customWidth="1"/>
    <col min="2807" max="2807" width="74.6640625" style="3" customWidth="1"/>
    <col min="2808" max="2808" width="8" style="3" bestFit="1" customWidth="1"/>
    <col min="2809" max="2809" width="7.33203125" style="3" bestFit="1" customWidth="1"/>
    <col min="2810" max="2810" width="13.33203125" style="3" customWidth="1"/>
    <col min="2811" max="2811" width="20.6640625" style="3" customWidth="1"/>
    <col min="2812" max="2820" width="0" style="3" hidden="1" customWidth="1"/>
    <col min="2821" max="2821" width="0.109375" style="3" customWidth="1"/>
    <col min="2822" max="2822" width="13" style="3" bestFit="1" customWidth="1"/>
    <col min="2823" max="2823" width="28.88671875" style="3" customWidth="1"/>
    <col min="2824" max="3061" width="9.109375" style="3"/>
    <col min="3062" max="3062" width="8.6640625" style="3" customWidth="1"/>
    <col min="3063" max="3063" width="74.6640625" style="3" customWidth="1"/>
    <col min="3064" max="3064" width="8" style="3" bestFit="1" customWidth="1"/>
    <col min="3065" max="3065" width="7.33203125" style="3" bestFit="1" customWidth="1"/>
    <col min="3066" max="3066" width="13.33203125" style="3" customWidth="1"/>
    <col min="3067" max="3067" width="20.6640625" style="3" customWidth="1"/>
    <col min="3068" max="3076" width="0" style="3" hidden="1" customWidth="1"/>
    <col min="3077" max="3077" width="0.109375" style="3" customWidth="1"/>
    <col min="3078" max="3078" width="13" style="3" bestFit="1" customWidth="1"/>
    <col min="3079" max="3079" width="28.88671875" style="3" customWidth="1"/>
    <col min="3080" max="3317" width="9.109375" style="3"/>
    <col min="3318" max="3318" width="8.6640625" style="3" customWidth="1"/>
    <col min="3319" max="3319" width="74.6640625" style="3" customWidth="1"/>
    <col min="3320" max="3320" width="8" style="3" bestFit="1" customWidth="1"/>
    <col min="3321" max="3321" width="7.33203125" style="3" bestFit="1" customWidth="1"/>
    <col min="3322" max="3322" width="13.33203125" style="3" customWidth="1"/>
    <col min="3323" max="3323" width="20.6640625" style="3" customWidth="1"/>
    <col min="3324" max="3332" width="0" style="3" hidden="1" customWidth="1"/>
    <col min="3333" max="3333" width="0.109375" style="3" customWidth="1"/>
    <col min="3334" max="3334" width="13" style="3" bestFit="1" customWidth="1"/>
    <col min="3335" max="3335" width="28.88671875" style="3" customWidth="1"/>
    <col min="3336" max="3573" width="9.109375" style="3"/>
    <col min="3574" max="3574" width="8.6640625" style="3" customWidth="1"/>
    <col min="3575" max="3575" width="74.6640625" style="3" customWidth="1"/>
    <col min="3576" max="3576" width="8" style="3" bestFit="1" customWidth="1"/>
    <col min="3577" max="3577" width="7.33203125" style="3" bestFit="1" customWidth="1"/>
    <col min="3578" max="3578" width="13.33203125" style="3" customWidth="1"/>
    <col min="3579" max="3579" width="20.6640625" style="3" customWidth="1"/>
    <col min="3580" max="3588" width="0" style="3" hidden="1" customWidth="1"/>
    <col min="3589" max="3589" width="0.109375" style="3" customWidth="1"/>
    <col min="3590" max="3590" width="13" style="3" bestFit="1" customWidth="1"/>
    <col min="3591" max="3591" width="28.88671875" style="3" customWidth="1"/>
    <col min="3592" max="3829" width="9.109375" style="3"/>
    <col min="3830" max="3830" width="8.6640625" style="3" customWidth="1"/>
    <col min="3831" max="3831" width="74.6640625" style="3" customWidth="1"/>
    <col min="3832" max="3832" width="8" style="3" bestFit="1" customWidth="1"/>
    <col min="3833" max="3833" width="7.33203125" style="3" bestFit="1" customWidth="1"/>
    <col min="3834" max="3834" width="13.33203125" style="3" customWidth="1"/>
    <col min="3835" max="3835" width="20.6640625" style="3" customWidth="1"/>
    <col min="3836" max="3844" width="0" style="3" hidden="1" customWidth="1"/>
    <col min="3845" max="3845" width="0.109375" style="3" customWidth="1"/>
    <col min="3846" max="3846" width="13" style="3" bestFit="1" customWidth="1"/>
    <col min="3847" max="3847" width="28.88671875" style="3" customWidth="1"/>
    <col min="3848" max="4085" width="9.109375" style="3"/>
    <col min="4086" max="4086" width="8.6640625" style="3" customWidth="1"/>
    <col min="4087" max="4087" width="74.6640625" style="3" customWidth="1"/>
    <col min="4088" max="4088" width="8" style="3" bestFit="1" customWidth="1"/>
    <col min="4089" max="4089" width="7.33203125" style="3" bestFit="1" customWidth="1"/>
    <col min="4090" max="4090" width="13.33203125" style="3" customWidth="1"/>
    <col min="4091" max="4091" width="20.6640625" style="3" customWidth="1"/>
    <col min="4092" max="4100" width="0" style="3" hidden="1" customWidth="1"/>
    <col min="4101" max="4101" width="0.109375" style="3" customWidth="1"/>
    <col min="4102" max="4102" width="13" style="3" bestFit="1" customWidth="1"/>
    <col min="4103" max="4103" width="28.88671875" style="3" customWidth="1"/>
    <col min="4104" max="4341" width="9.109375" style="3"/>
    <col min="4342" max="4342" width="8.6640625" style="3" customWidth="1"/>
    <col min="4343" max="4343" width="74.6640625" style="3" customWidth="1"/>
    <col min="4344" max="4344" width="8" style="3" bestFit="1" customWidth="1"/>
    <col min="4345" max="4345" width="7.33203125" style="3" bestFit="1" customWidth="1"/>
    <col min="4346" max="4346" width="13.33203125" style="3" customWidth="1"/>
    <col min="4347" max="4347" width="20.6640625" style="3" customWidth="1"/>
    <col min="4348" max="4356" width="0" style="3" hidden="1" customWidth="1"/>
    <col min="4357" max="4357" width="0.109375" style="3" customWidth="1"/>
    <col min="4358" max="4358" width="13" style="3" bestFit="1" customWidth="1"/>
    <col min="4359" max="4359" width="28.88671875" style="3" customWidth="1"/>
    <col min="4360" max="4597" width="9.109375" style="3"/>
    <col min="4598" max="4598" width="8.6640625" style="3" customWidth="1"/>
    <col min="4599" max="4599" width="74.6640625" style="3" customWidth="1"/>
    <col min="4600" max="4600" width="8" style="3" bestFit="1" customWidth="1"/>
    <col min="4601" max="4601" width="7.33203125" style="3" bestFit="1" customWidth="1"/>
    <col min="4602" max="4602" width="13.33203125" style="3" customWidth="1"/>
    <col min="4603" max="4603" width="20.6640625" style="3" customWidth="1"/>
    <col min="4604" max="4612" width="0" style="3" hidden="1" customWidth="1"/>
    <col min="4613" max="4613" width="0.109375" style="3" customWidth="1"/>
    <col min="4614" max="4614" width="13" style="3" bestFit="1" customWidth="1"/>
    <col min="4615" max="4615" width="28.88671875" style="3" customWidth="1"/>
    <col min="4616" max="4853" width="9.109375" style="3"/>
    <col min="4854" max="4854" width="8.6640625" style="3" customWidth="1"/>
    <col min="4855" max="4855" width="74.6640625" style="3" customWidth="1"/>
    <col min="4856" max="4856" width="8" style="3" bestFit="1" customWidth="1"/>
    <col min="4857" max="4857" width="7.33203125" style="3" bestFit="1" customWidth="1"/>
    <col min="4858" max="4858" width="13.33203125" style="3" customWidth="1"/>
    <col min="4859" max="4859" width="20.6640625" style="3" customWidth="1"/>
    <col min="4860" max="4868" width="0" style="3" hidden="1" customWidth="1"/>
    <col min="4869" max="4869" width="0.109375" style="3" customWidth="1"/>
    <col min="4870" max="4870" width="13" style="3" bestFit="1" customWidth="1"/>
    <col min="4871" max="4871" width="28.88671875" style="3" customWidth="1"/>
    <col min="4872" max="5109" width="9.109375" style="3"/>
    <col min="5110" max="5110" width="8.6640625" style="3" customWidth="1"/>
    <col min="5111" max="5111" width="74.6640625" style="3" customWidth="1"/>
    <col min="5112" max="5112" width="8" style="3" bestFit="1" customWidth="1"/>
    <col min="5113" max="5113" width="7.33203125" style="3" bestFit="1" customWidth="1"/>
    <col min="5114" max="5114" width="13.33203125" style="3" customWidth="1"/>
    <col min="5115" max="5115" width="20.6640625" style="3" customWidth="1"/>
    <col min="5116" max="5124" width="0" style="3" hidden="1" customWidth="1"/>
    <col min="5125" max="5125" width="0.109375" style="3" customWidth="1"/>
    <col min="5126" max="5126" width="13" style="3" bestFit="1" customWidth="1"/>
    <col min="5127" max="5127" width="28.88671875" style="3" customWidth="1"/>
    <col min="5128" max="5365" width="9.109375" style="3"/>
    <col min="5366" max="5366" width="8.6640625" style="3" customWidth="1"/>
    <col min="5367" max="5367" width="74.6640625" style="3" customWidth="1"/>
    <col min="5368" max="5368" width="8" style="3" bestFit="1" customWidth="1"/>
    <col min="5369" max="5369" width="7.33203125" style="3" bestFit="1" customWidth="1"/>
    <col min="5370" max="5370" width="13.33203125" style="3" customWidth="1"/>
    <col min="5371" max="5371" width="20.6640625" style="3" customWidth="1"/>
    <col min="5372" max="5380" width="0" style="3" hidden="1" customWidth="1"/>
    <col min="5381" max="5381" width="0.109375" style="3" customWidth="1"/>
    <col min="5382" max="5382" width="13" style="3" bestFit="1" customWidth="1"/>
    <col min="5383" max="5383" width="28.88671875" style="3" customWidth="1"/>
    <col min="5384" max="5621" width="9.109375" style="3"/>
    <col min="5622" max="5622" width="8.6640625" style="3" customWidth="1"/>
    <col min="5623" max="5623" width="74.6640625" style="3" customWidth="1"/>
    <col min="5624" max="5624" width="8" style="3" bestFit="1" customWidth="1"/>
    <col min="5625" max="5625" width="7.33203125" style="3" bestFit="1" customWidth="1"/>
    <col min="5626" max="5626" width="13.33203125" style="3" customWidth="1"/>
    <col min="5627" max="5627" width="20.6640625" style="3" customWidth="1"/>
    <col min="5628" max="5636" width="0" style="3" hidden="1" customWidth="1"/>
    <col min="5637" max="5637" width="0.109375" style="3" customWidth="1"/>
    <col min="5638" max="5638" width="13" style="3" bestFit="1" customWidth="1"/>
    <col min="5639" max="5639" width="28.88671875" style="3" customWidth="1"/>
    <col min="5640" max="5877" width="9.109375" style="3"/>
    <col min="5878" max="5878" width="8.6640625" style="3" customWidth="1"/>
    <col min="5879" max="5879" width="74.6640625" style="3" customWidth="1"/>
    <col min="5880" max="5880" width="8" style="3" bestFit="1" customWidth="1"/>
    <col min="5881" max="5881" width="7.33203125" style="3" bestFit="1" customWidth="1"/>
    <col min="5882" max="5882" width="13.33203125" style="3" customWidth="1"/>
    <col min="5883" max="5883" width="20.6640625" style="3" customWidth="1"/>
    <col min="5884" max="5892" width="0" style="3" hidden="1" customWidth="1"/>
    <col min="5893" max="5893" width="0.109375" style="3" customWidth="1"/>
    <col min="5894" max="5894" width="13" style="3" bestFit="1" customWidth="1"/>
    <col min="5895" max="5895" width="28.88671875" style="3" customWidth="1"/>
    <col min="5896" max="6133" width="9.109375" style="3"/>
    <col min="6134" max="6134" width="8.6640625" style="3" customWidth="1"/>
    <col min="6135" max="6135" width="74.6640625" style="3" customWidth="1"/>
    <col min="6136" max="6136" width="8" style="3" bestFit="1" customWidth="1"/>
    <col min="6137" max="6137" width="7.33203125" style="3" bestFit="1" customWidth="1"/>
    <col min="6138" max="6138" width="13.33203125" style="3" customWidth="1"/>
    <col min="6139" max="6139" width="20.6640625" style="3" customWidth="1"/>
    <col min="6140" max="6148" width="0" style="3" hidden="1" customWidth="1"/>
    <col min="6149" max="6149" width="0.109375" style="3" customWidth="1"/>
    <col min="6150" max="6150" width="13" style="3" bestFit="1" customWidth="1"/>
    <col min="6151" max="6151" width="28.88671875" style="3" customWidth="1"/>
    <col min="6152" max="6389" width="9.109375" style="3"/>
    <col min="6390" max="6390" width="8.6640625" style="3" customWidth="1"/>
    <col min="6391" max="6391" width="74.6640625" style="3" customWidth="1"/>
    <col min="6392" max="6392" width="8" style="3" bestFit="1" customWidth="1"/>
    <col min="6393" max="6393" width="7.33203125" style="3" bestFit="1" customWidth="1"/>
    <col min="6394" max="6394" width="13.33203125" style="3" customWidth="1"/>
    <col min="6395" max="6395" width="20.6640625" style="3" customWidth="1"/>
    <col min="6396" max="6404" width="0" style="3" hidden="1" customWidth="1"/>
    <col min="6405" max="6405" width="0.109375" style="3" customWidth="1"/>
    <col min="6406" max="6406" width="13" style="3" bestFit="1" customWidth="1"/>
    <col min="6407" max="6407" width="28.88671875" style="3" customWidth="1"/>
    <col min="6408" max="6645" width="9.109375" style="3"/>
    <col min="6646" max="6646" width="8.6640625" style="3" customWidth="1"/>
    <col min="6647" max="6647" width="74.6640625" style="3" customWidth="1"/>
    <col min="6648" max="6648" width="8" style="3" bestFit="1" customWidth="1"/>
    <col min="6649" max="6649" width="7.33203125" style="3" bestFit="1" customWidth="1"/>
    <col min="6650" max="6650" width="13.33203125" style="3" customWidth="1"/>
    <col min="6651" max="6651" width="20.6640625" style="3" customWidth="1"/>
    <col min="6652" max="6660" width="0" style="3" hidden="1" customWidth="1"/>
    <col min="6661" max="6661" width="0.109375" style="3" customWidth="1"/>
    <col min="6662" max="6662" width="13" style="3" bestFit="1" customWidth="1"/>
    <col min="6663" max="6663" width="28.88671875" style="3" customWidth="1"/>
    <col min="6664" max="6901" width="9.109375" style="3"/>
    <col min="6902" max="6902" width="8.6640625" style="3" customWidth="1"/>
    <col min="6903" max="6903" width="74.6640625" style="3" customWidth="1"/>
    <col min="6904" max="6904" width="8" style="3" bestFit="1" customWidth="1"/>
    <col min="6905" max="6905" width="7.33203125" style="3" bestFit="1" customWidth="1"/>
    <col min="6906" max="6906" width="13.33203125" style="3" customWidth="1"/>
    <col min="6907" max="6907" width="20.6640625" style="3" customWidth="1"/>
    <col min="6908" max="6916" width="0" style="3" hidden="1" customWidth="1"/>
    <col min="6917" max="6917" width="0.109375" style="3" customWidth="1"/>
    <col min="6918" max="6918" width="13" style="3" bestFit="1" customWidth="1"/>
    <col min="6919" max="6919" width="28.88671875" style="3" customWidth="1"/>
    <col min="6920" max="7157" width="9.109375" style="3"/>
    <col min="7158" max="7158" width="8.6640625" style="3" customWidth="1"/>
    <col min="7159" max="7159" width="74.6640625" style="3" customWidth="1"/>
    <col min="7160" max="7160" width="8" style="3" bestFit="1" customWidth="1"/>
    <col min="7161" max="7161" width="7.33203125" style="3" bestFit="1" customWidth="1"/>
    <col min="7162" max="7162" width="13.33203125" style="3" customWidth="1"/>
    <col min="7163" max="7163" width="20.6640625" style="3" customWidth="1"/>
    <col min="7164" max="7172" width="0" style="3" hidden="1" customWidth="1"/>
    <col min="7173" max="7173" width="0.109375" style="3" customWidth="1"/>
    <col min="7174" max="7174" width="13" style="3" bestFit="1" customWidth="1"/>
    <col min="7175" max="7175" width="28.88671875" style="3" customWidth="1"/>
    <col min="7176" max="7413" width="9.109375" style="3"/>
    <col min="7414" max="7414" width="8.6640625" style="3" customWidth="1"/>
    <col min="7415" max="7415" width="74.6640625" style="3" customWidth="1"/>
    <col min="7416" max="7416" width="8" style="3" bestFit="1" customWidth="1"/>
    <col min="7417" max="7417" width="7.33203125" style="3" bestFit="1" customWidth="1"/>
    <col min="7418" max="7418" width="13.33203125" style="3" customWidth="1"/>
    <col min="7419" max="7419" width="20.6640625" style="3" customWidth="1"/>
    <col min="7420" max="7428" width="0" style="3" hidden="1" customWidth="1"/>
    <col min="7429" max="7429" width="0.109375" style="3" customWidth="1"/>
    <col min="7430" max="7430" width="13" style="3" bestFit="1" customWidth="1"/>
    <col min="7431" max="7431" width="28.88671875" style="3" customWidth="1"/>
    <col min="7432" max="7669" width="9.109375" style="3"/>
    <col min="7670" max="7670" width="8.6640625" style="3" customWidth="1"/>
    <col min="7671" max="7671" width="74.6640625" style="3" customWidth="1"/>
    <col min="7672" max="7672" width="8" style="3" bestFit="1" customWidth="1"/>
    <col min="7673" max="7673" width="7.33203125" style="3" bestFit="1" customWidth="1"/>
    <col min="7674" max="7674" width="13.33203125" style="3" customWidth="1"/>
    <col min="7675" max="7675" width="20.6640625" style="3" customWidth="1"/>
    <col min="7676" max="7684" width="0" style="3" hidden="1" customWidth="1"/>
    <col min="7685" max="7685" width="0.109375" style="3" customWidth="1"/>
    <col min="7686" max="7686" width="13" style="3" bestFit="1" customWidth="1"/>
    <col min="7687" max="7687" width="28.88671875" style="3" customWidth="1"/>
    <col min="7688" max="7925" width="9.109375" style="3"/>
    <col min="7926" max="7926" width="8.6640625" style="3" customWidth="1"/>
    <col min="7927" max="7927" width="74.6640625" style="3" customWidth="1"/>
    <col min="7928" max="7928" width="8" style="3" bestFit="1" customWidth="1"/>
    <col min="7929" max="7929" width="7.33203125" style="3" bestFit="1" customWidth="1"/>
    <col min="7930" max="7930" width="13.33203125" style="3" customWidth="1"/>
    <col min="7931" max="7931" width="20.6640625" style="3" customWidth="1"/>
    <col min="7932" max="7940" width="0" style="3" hidden="1" customWidth="1"/>
    <col min="7941" max="7941" width="0.109375" style="3" customWidth="1"/>
    <col min="7942" max="7942" width="13" style="3" bestFit="1" customWidth="1"/>
    <col min="7943" max="7943" width="28.88671875" style="3" customWidth="1"/>
    <col min="7944" max="8181" width="9.109375" style="3"/>
    <col min="8182" max="8182" width="8.6640625" style="3" customWidth="1"/>
    <col min="8183" max="8183" width="74.6640625" style="3" customWidth="1"/>
    <col min="8184" max="8184" width="8" style="3" bestFit="1" customWidth="1"/>
    <col min="8185" max="8185" width="7.33203125" style="3" bestFit="1" customWidth="1"/>
    <col min="8186" max="8186" width="13.33203125" style="3" customWidth="1"/>
    <col min="8187" max="8187" width="20.6640625" style="3" customWidth="1"/>
    <col min="8188" max="8196" width="0" style="3" hidden="1" customWidth="1"/>
    <col min="8197" max="8197" width="0.109375" style="3" customWidth="1"/>
    <col min="8198" max="8198" width="13" style="3" bestFit="1" customWidth="1"/>
    <col min="8199" max="8199" width="28.88671875" style="3" customWidth="1"/>
    <col min="8200" max="8437" width="9.109375" style="3"/>
    <col min="8438" max="8438" width="8.6640625" style="3" customWidth="1"/>
    <col min="8439" max="8439" width="74.6640625" style="3" customWidth="1"/>
    <col min="8440" max="8440" width="8" style="3" bestFit="1" customWidth="1"/>
    <col min="8441" max="8441" width="7.33203125" style="3" bestFit="1" customWidth="1"/>
    <col min="8442" max="8442" width="13.33203125" style="3" customWidth="1"/>
    <col min="8443" max="8443" width="20.6640625" style="3" customWidth="1"/>
    <col min="8444" max="8452" width="0" style="3" hidden="1" customWidth="1"/>
    <col min="8453" max="8453" width="0.109375" style="3" customWidth="1"/>
    <col min="8454" max="8454" width="13" style="3" bestFit="1" customWidth="1"/>
    <col min="8455" max="8455" width="28.88671875" style="3" customWidth="1"/>
    <col min="8456" max="8693" width="9.109375" style="3"/>
    <col min="8694" max="8694" width="8.6640625" style="3" customWidth="1"/>
    <col min="8695" max="8695" width="74.6640625" style="3" customWidth="1"/>
    <col min="8696" max="8696" width="8" style="3" bestFit="1" customWidth="1"/>
    <col min="8697" max="8697" width="7.33203125" style="3" bestFit="1" customWidth="1"/>
    <col min="8698" max="8698" width="13.33203125" style="3" customWidth="1"/>
    <col min="8699" max="8699" width="20.6640625" style="3" customWidth="1"/>
    <col min="8700" max="8708" width="0" style="3" hidden="1" customWidth="1"/>
    <col min="8709" max="8709" width="0.109375" style="3" customWidth="1"/>
    <col min="8710" max="8710" width="13" style="3" bestFit="1" customWidth="1"/>
    <col min="8711" max="8711" width="28.88671875" style="3" customWidth="1"/>
    <col min="8712" max="8949" width="9.109375" style="3"/>
    <col min="8950" max="8950" width="8.6640625" style="3" customWidth="1"/>
    <col min="8951" max="8951" width="74.6640625" style="3" customWidth="1"/>
    <col min="8952" max="8952" width="8" style="3" bestFit="1" customWidth="1"/>
    <col min="8953" max="8953" width="7.33203125" style="3" bestFit="1" customWidth="1"/>
    <col min="8954" max="8954" width="13.33203125" style="3" customWidth="1"/>
    <col min="8955" max="8955" width="20.6640625" style="3" customWidth="1"/>
    <col min="8956" max="8964" width="0" style="3" hidden="1" customWidth="1"/>
    <col min="8965" max="8965" width="0.109375" style="3" customWidth="1"/>
    <col min="8966" max="8966" width="13" style="3" bestFit="1" customWidth="1"/>
    <col min="8967" max="8967" width="28.88671875" style="3" customWidth="1"/>
    <col min="8968" max="9205" width="9.109375" style="3"/>
    <col min="9206" max="9206" width="8.6640625" style="3" customWidth="1"/>
    <col min="9207" max="9207" width="74.6640625" style="3" customWidth="1"/>
    <col min="9208" max="9208" width="8" style="3" bestFit="1" customWidth="1"/>
    <col min="9209" max="9209" width="7.33203125" style="3" bestFit="1" customWidth="1"/>
    <col min="9210" max="9210" width="13.33203125" style="3" customWidth="1"/>
    <col min="9211" max="9211" width="20.6640625" style="3" customWidth="1"/>
    <col min="9212" max="9220" width="0" style="3" hidden="1" customWidth="1"/>
    <col min="9221" max="9221" width="0.109375" style="3" customWidth="1"/>
    <col min="9222" max="9222" width="13" style="3" bestFit="1" customWidth="1"/>
    <col min="9223" max="9223" width="28.88671875" style="3" customWidth="1"/>
    <col min="9224" max="9461" width="9.109375" style="3"/>
    <col min="9462" max="9462" width="8.6640625" style="3" customWidth="1"/>
    <col min="9463" max="9463" width="74.6640625" style="3" customWidth="1"/>
    <col min="9464" max="9464" width="8" style="3" bestFit="1" customWidth="1"/>
    <col min="9465" max="9465" width="7.33203125" style="3" bestFit="1" customWidth="1"/>
    <col min="9466" max="9466" width="13.33203125" style="3" customWidth="1"/>
    <col min="9467" max="9467" width="20.6640625" style="3" customWidth="1"/>
    <col min="9468" max="9476" width="0" style="3" hidden="1" customWidth="1"/>
    <col min="9477" max="9477" width="0.109375" style="3" customWidth="1"/>
    <col min="9478" max="9478" width="13" style="3" bestFit="1" customWidth="1"/>
    <col min="9479" max="9479" width="28.88671875" style="3" customWidth="1"/>
    <col min="9480" max="9717" width="9.109375" style="3"/>
    <col min="9718" max="9718" width="8.6640625" style="3" customWidth="1"/>
    <col min="9719" max="9719" width="74.6640625" style="3" customWidth="1"/>
    <col min="9720" max="9720" width="8" style="3" bestFit="1" customWidth="1"/>
    <col min="9721" max="9721" width="7.33203125" style="3" bestFit="1" customWidth="1"/>
    <col min="9722" max="9722" width="13.33203125" style="3" customWidth="1"/>
    <col min="9723" max="9723" width="20.6640625" style="3" customWidth="1"/>
    <col min="9724" max="9732" width="0" style="3" hidden="1" customWidth="1"/>
    <col min="9733" max="9733" width="0.109375" style="3" customWidth="1"/>
    <col min="9734" max="9734" width="13" style="3" bestFit="1" customWidth="1"/>
    <col min="9735" max="9735" width="28.88671875" style="3" customWidth="1"/>
    <col min="9736" max="9973" width="9.109375" style="3"/>
    <col min="9974" max="9974" width="8.6640625" style="3" customWidth="1"/>
    <col min="9975" max="9975" width="74.6640625" style="3" customWidth="1"/>
    <col min="9976" max="9976" width="8" style="3" bestFit="1" customWidth="1"/>
    <col min="9977" max="9977" width="7.33203125" style="3" bestFit="1" customWidth="1"/>
    <col min="9978" max="9978" width="13.33203125" style="3" customWidth="1"/>
    <col min="9979" max="9979" width="20.6640625" style="3" customWidth="1"/>
    <col min="9980" max="9988" width="0" style="3" hidden="1" customWidth="1"/>
    <col min="9989" max="9989" width="0.109375" style="3" customWidth="1"/>
    <col min="9990" max="9990" width="13" style="3" bestFit="1" customWidth="1"/>
    <col min="9991" max="9991" width="28.88671875" style="3" customWidth="1"/>
    <col min="9992" max="10229" width="9.109375" style="3"/>
    <col min="10230" max="10230" width="8.6640625" style="3" customWidth="1"/>
    <col min="10231" max="10231" width="74.6640625" style="3" customWidth="1"/>
    <col min="10232" max="10232" width="8" style="3" bestFit="1" customWidth="1"/>
    <col min="10233" max="10233" width="7.33203125" style="3" bestFit="1" customWidth="1"/>
    <col min="10234" max="10234" width="13.33203125" style="3" customWidth="1"/>
    <col min="10235" max="10235" width="20.6640625" style="3" customWidth="1"/>
    <col min="10236" max="10244" width="0" style="3" hidden="1" customWidth="1"/>
    <col min="10245" max="10245" width="0.109375" style="3" customWidth="1"/>
    <col min="10246" max="10246" width="13" style="3" bestFit="1" customWidth="1"/>
    <col min="10247" max="10247" width="28.88671875" style="3" customWidth="1"/>
    <col min="10248" max="10485" width="9.109375" style="3"/>
    <col min="10486" max="10486" width="8.6640625" style="3" customWidth="1"/>
    <col min="10487" max="10487" width="74.6640625" style="3" customWidth="1"/>
    <col min="10488" max="10488" width="8" style="3" bestFit="1" customWidth="1"/>
    <col min="10489" max="10489" width="7.33203125" style="3" bestFit="1" customWidth="1"/>
    <col min="10490" max="10490" width="13.33203125" style="3" customWidth="1"/>
    <col min="10491" max="10491" width="20.6640625" style="3" customWidth="1"/>
    <col min="10492" max="10500" width="0" style="3" hidden="1" customWidth="1"/>
    <col min="10501" max="10501" width="0.109375" style="3" customWidth="1"/>
    <col min="10502" max="10502" width="13" style="3" bestFit="1" customWidth="1"/>
    <col min="10503" max="10503" width="28.88671875" style="3" customWidth="1"/>
    <col min="10504" max="10741" width="9.109375" style="3"/>
    <col min="10742" max="10742" width="8.6640625" style="3" customWidth="1"/>
    <col min="10743" max="10743" width="74.6640625" style="3" customWidth="1"/>
    <col min="10744" max="10744" width="8" style="3" bestFit="1" customWidth="1"/>
    <col min="10745" max="10745" width="7.33203125" style="3" bestFit="1" customWidth="1"/>
    <col min="10746" max="10746" width="13.33203125" style="3" customWidth="1"/>
    <col min="10747" max="10747" width="20.6640625" style="3" customWidth="1"/>
    <col min="10748" max="10756" width="0" style="3" hidden="1" customWidth="1"/>
    <col min="10757" max="10757" width="0.109375" style="3" customWidth="1"/>
    <col min="10758" max="10758" width="13" style="3" bestFit="1" customWidth="1"/>
    <col min="10759" max="10759" width="28.88671875" style="3" customWidth="1"/>
    <col min="10760" max="10997" width="9.109375" style="3"/>
    <col min="10998" max="10998" width="8.6640625" style="3" customWidth="1"/>
    <col min="10999" max="10999" width="74.6640625" style="3" customWidth="1"/>
    <col min="11000" max="11000" width="8" style="3" bestFit="1" customWidth="1"/>
    <col min="11001" max="11001" width="7.33203125" style="3" bestFit="1" customWidth="1"/>
    <col min="11002" max="11002" width="13.33203125" style="3" customWidth="1"/>
    <col min="11003" max="11003" width="20.6640625" style="3" customWidth="1"/>
    <col min="11004" max="11012" width="0" style="3" hidden="1" customWidth="1"/>
    <col min="11013" max="11013" width="0.109375" style="3" customWidth="1"/>
    <col min="11014" max="11014" width="13" style="3" bestFit="1" customWidth="1"/>
    <col min="11015" max="11015" width="28.88671875" style="3" customWidth="1"/>
    <col min="11016" max="11253" width="9.109375" style="3"/>
    <col min="11254" max="11254" width="8.6640625" style="3" customWidth="1"/>
    <col min="11255" max="11255" width="74.6640625" style="3" customWidth="1"/>
    <col min="11256" max="11256" width="8" style="3" bestFit="1" customWidth="1"/>
    <col min="11257" max="11257" width="7.33203125" style="3" bestFit="1" customWidth="1"/>
    <col min="11258" max="11258" width="13.33203125" style="3" customWidth="1"/>
    <col min="11259" max="11259" width="20.6640625" style="3" customWidth="1"/>
    <col min="11260" max="11268" width="0" style="3" hidden="1" customWidth="1"/>
    <col min="11269" max="11269" width="0.109375" style="3" customWidth="1"/>
    <col min="11270" max="11270" width="13" style="3" bestFit="1" customWidth="1"/>
    <col min="11271" max="11271" width="28.88671875" style="3" customWidth="1"/>
    <col min="11272" max="11509" width="9.109375" style="3"/>
    <col min="11510" max="11510" width="8.6640625" style="3" customWidth="1"/>
    <col min="11511" max="11511" width="74.6640625" style="3" customWidth="1"/>
    <col min="11512" max="11512" width="8" style="3" bestFit="1" customWidth="1"/>
    <col min="11513" max="11513" width="7.33203125" style="3" bestFit="1" customWidth="1"/>
    <col min="11514" max="11514" width="13.33203125" style="3" customWidth="1"/>
    <col min="11515" max="11515" width="20.6640625" style="3" customWidth="1"/>
    <col min="11516" max="11524" width="0" style="3" hidden="1" customWidth="1"/>
    <col min="11525" max="11525" width="0.109375" style="3" customWidth="1"/>
    <col min="11526" max="11526" width="13" style="3" bestFit="1" customWidth="1"/>
    <col min="11527" max="11527" width="28.88671875" style="3" customWidth="1"/>
    <col min="11528" max="11765" width="9.109375" style="3"/>
    <col min="11766" max="11766" width="8.6640625" style="3" customWidth="1"/>
    <col min="11767" max="11767" width="74.6640625" style="3" customWidth="1"/>
    <col min="11768" max="11768" width="8" style="3" bestFit="1" customWidth="1"/>
    <col min="11769" max="11769" width="7.33203125" style="3" bestFit="1" customWidth="1"/>
    <col min="11770" max="11770" width="13.33203125" style="3" customWidth="1"/>
    <col min="11771" max="11771" width="20.6640625" style="3" customWidth="1"/>
    <col min="11772" max="11780" width="0" style="3" hidden="1" customWidth="1"/>
    <col min="11781" max="11781" width="0.109375" style="3" customWidth="1"/>
    <col min="11782" max="11782" width="13" style="3" bestFit="1" customWidth="1"/>
    <col min="11783" max="11783" width="28.88671875" style="3" customWidth="1"/>
    <col min="11784" max="12021" width="9.109375" style="3"/>
    <col min="12022" max="12022" width="8.6640625" style="3" customWidth="1"/>
    <col min="12023" max="12023" width="74.6640625" style="3" customWidth="1"/>
    <col min="12024" max="12024" width="8" style="3" bestFit="1" customWidth="1"/>
    <col min="12025" max="12025" width="7.33203125" style="3" bestFit="1" customWidth="1"/>
    <col min="12026" max="12026" width="13.33203125" style="3" customWidth="1"/>
    <col min="12027" max="12027" width="20.6640625" style="3" customWidth="1"/>
    <col min="12028" max="12036" width="0" style="3" hidden="1" customWidth="1"/>
    <col min="12037" max="12037" width="0.109375" style="3" customWidth="1"/>
    <col min="12038" max="12038" width="13" style="3" bestFit="1" customWidth="1"/>
    <col min="12039" max="12039" width="28.88671875" style="3" customWidth="1"/>
    <col min="12040" max="12277" width="9.109375" style="3"/>
    <col min="12278" max="12278" width="8.6640625" style="3" customWidth="1"/>
    <col min="12279" max="12279" width="74.6640625" style="3" customWidth="1"/>
    <col min="12280" max="12280" width="8" style="3" bestFit="1" customWidth="1"/>
    <col min="12281" max="12281" width="7.33203125" style="3" bestFit="1" customWidth="1"/>
    <col min="12282" max="12282" width="13.33203125" style="3" customWidth="1"/>
    <col min="12283" max="12283" width="20.6640625" style="3" customWidth="1"/>
    <col min="12284" max="12292" width="0" style="3" hidden="1" customWidth="1"/>
    <col min="12293" max="12293" width="0.109375" style="3" customWidth="1"/>
    <col min="12294" max="12294" width="13" style="3" bestFit="1" customWidth="1"/>
    <col min="12295" max="12295" width="28.88671875" style="3" customWidth="1"/>
    <col min="12296" max="12533" width="9.109375" style="3"/>
    <col min="12534" max="12534" width="8.6640625" style="3" customWidth="1"/>
    <col min="12535" max="12535" width="74.6640625" style="3" customWidth="1"/>
    <col min="12536" max="12536" width="8" style="3" bestFit="1" customWidth="1"/>
    <col min="12537" max="12537" width="7.33203125" style="3" bestFit="1" customWidth="1"/>
    <col min="12538" max="12538" width="13.33203125" style="3" customWidth="1"/>
    <col min="12539" max="12539" width="20.6640625" style="3" customWidth="1"/>
    <col min="12540" max="12548" width="0" style="3" hidden="1" customWidth="1"/>
    <col min="12549" max="12549" width="0.109375" style="3" customWidth="1"/>
    <col min="12550" max="12550" width="13" style="3" bestFit="1" customWidth="1"/>
    <col min="12551" max="12551" width="28.88671875" style="3" customWidth="1"/>
    <col min="12552" max="12789" width="9.109375" style="3"/>
    <col min="12790" max="12790" width="8.6640625" style="3" customWidth="1"/>
    <col min="12791" max="12791" width="74.6640625" style="3" customWidth="1"/>
    <col min="12792" max="12792" width="8" style="3" bestFit="1" customWidth="1"/>
    <col min="12793" max="12793" width="7.33203125" style="3" bestFit="1" customWidth="1"/>
    <col min="12794" max="12794" width="13.33203125" style="3" customWidth="1"/>
    <col min="12795" max="12795" width="20.6640625" style="3" customWidth="1"/>
    <col min="12796" max="12804" width="0" style="3" hidden="1" customWidth="1"/>
    <col min="12805" max="12805" width="0.109375" style="3" customWidth="1"/>
    <col min="12806" max="12806" width="13" style="3" bestFit="1" customWidth="1"/>
    <col min="12807" max="12807" width="28.88671875" style="3" customWidth="1"/>
    <col min="12808" max="13045" width="9.109375" style="3"/>
    <col min="13046" max="13046" width="8.6640625" style="3" customWidth="1"/>
    <col min="13047" max="13047" width="74.6640625" style="3" customWidth="1"/>
    <col min="13048" max="13048" width="8" style="3" bestFit="1" customWidth="1"/>
    <col min="13049" max="13049" width="7.33203125" style="3" bestFit="1" customWidth="1"/>
    <col min="13050" max="13050" width="13.33203125" style="3" customWidth="1"/>
    <col min="13051" max="13051" width="20.6640625" style="3" customWidth="1"/>
    <col min="13052" max="13060" width="0" style="3" hidden="1" customWidth="1"/>
    <col min="13061" max="13061" width="0.109375" style="3" customWidth="1"/>
    <col min="13062" max="13062" width="13" style="3" bestFit="1" customWidth="1"/>
    <col min="13063" max="13063" width="28.88671875" style="3" customWidth="1"/>
    <col min="13064" max="13301" width="9.109375" style="3"/>
    <col min="13302" max="13302" width="8.6640625" style="3" customWidth="1"/>
    <col min="13303" max="13303" width="74.6640625" style="3" customWidth="1"/>
    <col min="13304" max="13304" width="8" style="3" bestFit="1" customWidth="1"/>
    <col min="13305" max="13305" width="7.33203125" style="3" bestFit="1" customWidth="1"/>
    <col min="13306" max="13306" width="13.33203125" style="3" customWidth="1"/>
    <col min="13307" max="13307" width="20.6640625" style="3" customWidth="1"/>
    <col min="13308" max="13316" width="0" style="3" hidden="1" customWidth="1"/>
    <col min="13317" max="13317" width="0.109375" style="3" customWidth="1"/>
    <col min="13318" max="13318" width="13" style="3" bestFit="1" customWidth="1"/>
    <col min="13319" max="13319" width="28.88671875" style="3" customWidth="1"/>
    <col min="13320" max="13557" width="9.109375" style="3"/>
    <col min="13558" max="13558" width="8.6640625" style="3" customWidth="1"/>
    <col min="13559" max="13559" width="74.6640625" style="3" customWidth="1"/>
    <col min="13560" max="13560" width="8" style="3" bestFit="1" customWidth="1"/>
    <col min="13561" max="13561" width="7.33203125" style="3" bestFit="1" customWidth="1"/>
    <col min="13562" max="13562" width="13.33203125" style="3" customWidth="1"/>
    <col min="13563" max="13563" width="20.6640625" style="3" customWidth="1"/>
    <col min="13564" max="13572" width="0" style="3" hidden="1" customWidth="1"/>
    <col min="13573" max="13573" width="0.109375" style="3" customWidth="1"/>
    <col min="13574" max="13574" width="13" style="3" bestFit="1" customWidth="1"/>
    <col min="13575" max="13575" width="28.88671875" style="3" customWidth="1"/>
    <col min="13576" max="13813" width="9.109375" style="3"/>
    <col min="13814" max="13814" width="8.6640625" style="3" customWidth="1"/>
    <col min="13815" max="13815" width="74.6640625" style="3" customWidth="1"/>
    <col min="13816" max="13816" width="8" style="3" bestFit="1" customWidth="1"/>
    <col min="13817" max="13817" width="7.33203125" style="3" bestFit="1" customWidth="1"/>
    <col min="13818" max="13818" width="13.33203125" style="3" customWidth="1"/>
    <col min="13819" max="13819" width="20.6640625" style="3" customWidth="1"/>
    <col min="13820" max="13828" width="0" style="3" hidden="1" customWidth="1"/>
    <col min="13829" max="13829" width="0.109375" style="3" customWidth="1"/>
    <col min="13830" max="13830" width="13" style="3" bestFit="1" customWidth="1"/>
    <col min="13831" max="13831" width="28.88671875" style="3" customWidth="1"/>
    <col min="13832" max="14069" width="9.109375" style="3"/>
    <col min="14070" max="14070" width="8.6640625" style="3" customWidth="1"/>
    <col min="14071" max="14071" width="74.6640625" style="3" customWidth="1"/>
    <col min="14072" max="14072" width="8" style="3" bestFit="1" customWidth="1"/>
    <col min="14073" max="14073" width="7.33203125" style="3" bestFit="1" customWidth="1"/>
    <col min="14074" max="14074" width="13.33203125" style="3" customWidth="1"/>
    <col min="14075" max="14075" width="20.6640625" style="3" customWidth="1"/>
    <col min="14076" max="14084" width="0" style="3" hidden="1" customWidth="1"/>
    <col min="14085" max="14085" width="0.109375" style="3" customWidth="1"/>
    <col min="14086" max="14086" width="13" style="3" bestFit="1" customWidth="1"/>
    <col min="14087" max="14087" width="28.88671875" style="3" customWidth="1"/>
    <col min="14088" max="14325" width="9.109375" style="3"/>
    <col min="14326" max="14326" width="8.6640625" style="3" customWidth="1"/>
    <col min="14327" max="14327" width="74.6640625" style="3" customWidth="1"/>
    <col min="14328" max="14328" width="8" style="3" bestFit="1" customWidth="1"/>
    <col min="14329" max="14329" width="7.33203125" style="3" bestFit="1" customWidth="1"/>
    <col min="14330" max="14330" width="13.33203125" style="3" customWidth="1"/>
    <col min="14331" max="14331" width="20.6640625" style="3" customWidth="1"/>
    <col min="14332" max="14340" width="0" style="3" hidden="1" customWidth="1"/>
    <col min="14341" max="14341" width="0.109375" style="3" customWidth="1"/>
    <col min="14342" max="14342" width="13" style="3" bestFit="1" customWidth="1"/>
    <col min="14343" max="14343" width="28.88671875" style="3" customWidth="1"/>
    <col min="14344" max="14581" width="9.109375" style="3"/>
    <col min="14582" max="14582" width="8.6640625" style="3" customWidth="1"/>
    <col min="14583" max="14583" width="74.6640625" style="3" customWidth="1"/>
    <col min="14584" max="14584" width="8" style="3" bestFit="1" customWidth="1"/>
    <col min="14585" max="14585" width="7.33203125" style="3" bestFit="1" customWidth="1"/>
    <col min="14586" max="14586" width="13.33203125" style="3" customWidth="1"/>
    <col min="14587" max="14587" width="20.6640625" style="3" customWidth="1"/>
    <col min="14588" max="14596" width="0" style="3" hidden="1" customWidth="1"/>
    <col min="14597" max="14597" width="0.109375" style="3" customWidth="1"/>
    <col min="14598" max="14598" width="13" style="3" bestFit="1" customWidth="1"/>
    <col min="14599" max="14599" width="28.88671875" style="3" customWidth="1"/>
    <col min="14600" max="14837" width="9.109375" style="3"/>
    <col min="14838" max="14838" width="8.6640625" style="3" customWidth="1"/>
    <col min="14839" max="14839" width="74.6640625" style="3" customWidth="1"/>
    <col min="14840" max="14840" width="8" style="3" bestFit="1" customWidth="1"/>
    <col min="14841" max="14841" width="7.33203125" style="3" bestFit="1" customWidth="1"/>
    <col min="14842" max="14842" width="13.33203125" style="3" customWidth="1"/>
    <col min="14843" max="14843" width="20.6640625" style="3" customWidth="1"/>
    <col min="14844" max="14852" width="0" style="3" hidden="1" customWidth="1"/>
    <col min="14853" max="14853" width="0.109375" style="3" customWidth="1"/>
    <col min="14854" max="14854" width="13" style="3" bestFit="1" customWidth="1"/>
    <col min="14855" max="14855" width="28.88671875" style="3" customWidth="1"/>
    <col min="14856" max="15093" width="9.109375" style="3"/>
    <col min="15094" max="15094" width="8.6640625" style="3" customWidth="1"/>
    <col min="15095" max="15095" width="74.6640625" style="3" customWidth="1"/>
    <col min="15096" max="15096" width="8" style="3" bestFit="1" customWidth="1"/>
    <col min="15097" max="15097" width="7.33203125" style="3" bestFit="1" customWidth="1"/>
    <col min="15098" max="15098" width="13.33203125" style="3" customWidth="1"/>
    <col min="15099" max="15099" width="20.6640625" style="3" customWidth="1"/>
    <col min="15100" max="15108" width="0" style="3" hidden="1" customWidth="1"/>
    <col min="15109" max="15109" width="0.109375" style="3" customWidth="1"/>
    <col min="15110" max="15110" width="13" style="3" bestFit="1" customWidth="1"/>
    <col min="15111" max="15111" width="28.88671875" style="3" customWidth="1"/>
    <col min="15112" max="15349" width="9.109375" style="3"/>
    <col min="15350" max="15350" width="8.6640625" style="3" customWidth="1"/>
    <col min="15351" max="15351" width="74.6640625" style="3" customWidth="1"/>
    <col min="15352" max="15352" width="8" style="3" bestFit="1" customWidth="1"/>
    <col min="15353" max="15353" width="7.33203125" style="3" bestFit="1" customWidth="1"/>
    <col min="15354" max="15354" width="13.33203125" style="3" customWidth="1"/>
    <col min="15355" max="15355" width="20.6640625" style="3" customWidth="1"/>
    <col min="15356" max="15364" width="0" style="3" hidden="1" customWidth="1"/>
    <col min="15365" max="15365" width="0.109375" style="3" customWidth="1"/>
    <col min="15366" max="15366" width="13" style="3" bestFit="1" customWidth="1"/>
    <col min="15367" max="15367" width="28.88671875" style="3" customWidth="1"/>
    <col min="15368" max="15605" width="9.109375" style="3"/>
    <col min="15606" max="15606" width="8.6640625" style="3" customWidth="1"/>
    <col min="15607" max="15607" width="74.6640625" style="3" customWidth="1"/>
    <col min="15608" max="15608" width="8" style="3" bestFit="1" customWidth="1"/>
    <col min="15609" max="15609" width="7.33203125" style="3" bestFit="1" customWidth="1"/>
    <col min="15610" max="15610" width="13.33203125" style="3" customWidth="1"/>
    <col min="15611" max="15611" width="20.6640625" style="3" customWidth="1"/>
    <col min="15612" max="15620" width="0" style="3" hidden="1" customWidth="1"/>
    <col min="15621" max="15621" width="0.109375" style="3" customWidth="1"/>
    <col min="15622" max="15622" width="13" style="3" bestFit="1" customWidth="1"/>
    <col min="15623" max="15623" width="28.88671875" style="3" customWidth="1"/>
    <col min="15624" max="15861" width="9.109375" style="3"/>
    <col min="15862" max="15862" width="8.6640625" style="3" customWidth="1"/>
    <col min="15863" max="15863" width="74.6640625" style="3" customWidth="1"/>
    <col min="15864" max="15864" width="8" style="3" bestFit="1" customWidth="1"/>
    <col min="15865" max="15865" width="7.33203125" style="3" bestFit="1" customWidth="1"/>
    <col min="15866" max="15866" width="13.33203125" style="3" customWidth="1"/>
    <col min="15867" max="15867" width="20.6640625" style="3" customWidth="1"/>
    <col min="15868" max="15876" width="0" style="3" hidden="1" customWidth="1"/>
    <col min="15877" max="15877" width="0.109375" style="3" customWidth="1"/>
    <col min="15878" max="15878" width="13" style="3" bestFit="1" customWidth="1"/>
    <col min="15879" max="15879" width="28.88671875" style="3" customWidth="1"/>
    <col min="15880" max="16117" width="9.109375" style="3"/>
    <col min="16118" max="16118" width="8.6640625" style="3" customWidth="1"/>
    <col min="16119" max="16119" width="74.6640625" style="3" customWidth="1"/>
    <col min="16120" max="16120" width="8" style="3" bestFit="1" customWidth="1"/>
    <col min="16121" max="16121" width="7.33203125" style="3" bestFit="1" customWidth="1"/>
    <col min="16122" max="16122" width="13.33203125" style="3" customWidth="1"/>
    <col min="16123" max="16123" width="20.6640625" style="3" customWidth="1"/>
    <col min="16124" max="16132" width="0" style="3" hidden="1" customWidth="1"/>
    <col min="16133" max="16133" width="0.109375" style="3" customWidth="1"/>
    <col min="16134" max="16134" width="13" style="3" bestFit="1" customWidth="1"/>
    <col min="16135" max="16135" width="28.88671875" style="3" customWidth="1"/>
    <col min="16136" max="16384" width="9.109375" style="3"/>
  </cols>
  <sheetData>
    <row r="1" spans="1:6" s="25" customFormat="1" ht="15.6" customHeight="1" x14ac:dyDescent="0.3">
      <c r="A1" s="57" t="s">
        <v>76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130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131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132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54"/>
      <c r="F10" s="54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55"/>
      <c r="F11" s="55"/>
    </row>
    <row r="12" spans="1:6" s="1" customFormat="1" x14ac:dyDescent="0.3">
      <c r="A12" s="47"/>
      <c r="B12" s="6" t="s">
        <v>10</v>
      </c>
      <c r="C12" s="50"/>
      <c r="D12" s="53"/>
      <c r="E12" s="56"/>
      <c r="F12" s="56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54"/>
      <c r="F13" s="54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55"/>
      <c r="F14" s="55"/>
    </row>
    <row r="15" spans="1:6" s="1" customFormat="1" x14ac:dyDescent="0.3">
      <c r="A15" s="47"/>
      <c r="B15" s="6" t="s">
        <v>13</v>
      </c>
      <c r="C15" s="50"/>
      <c r="D15" s="53"/>
      <c r="E15" s="56"/>
      <c r="F15" s="56"/>
    </row>
    <row r="16" spans="1:6" s="4" customFormat="1" ht="18" x14ac:dyDescent="0.3">
      <c r="A16" s="10"/>
      <c r="B16" s="60" t="s">
        <v>75</v>
      </c>
      <c r="C16" s="61"/>
      <c r="D16" s="61"/>
      <c r="E16" s="61"/>
      <c r="F16" s="17">
        <f>SUM(F10:F15)</f>
        <v>0</v>
      </c>
    </row>
    <row r="17" spans="1:6" s="4" customFormat="1" ht="18" x14ac:dyDescent="0.3">
      <c r="A17" s="42" t="s">
        <v>82</v>
      </c>
      <c r="B17" s="43"/>
      <c r="C17" s="43"/>
      <c r="D17" s="43"/>
      <c r="E17" s="43"/>
      <c r="F17" s="44"/>
    </row>
    <row r="18" spans="1:6" s="1" customFormat="1" x14ac:dyDescent="0.3">
      <c r="A18" s="20" t="s">
        <v>14</v>
      </c>
      <c r="B18" s="36" t="s">
        <v>15</v>
      </c>
      <c r="C18" s="36"/>
      <c r="D18" s="36"/>
      <c r="E18" s="36"/>
      <c r="F18" s="21"/>
    </row>
    <row r="19" spans="1:6" s="1" customFormat="1" x14ac:dyDescent="0.3">
      <c r="A19" s="45" t="s">
        <v>83</v>
      </c>
      <c r="B19" s="5" t="s">
        <v>16</v>
      </c>
      <c r="C19" s="48" t="s">
        <v>17</v>
      </c>
      <c r="D19" s="51">
        <v>44</v>
      </c>
      <c r="E19" s="54"/>
      <c r="F19" s="54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55"/>
      <c r="F20" s="55"/>
    </row>
    <row r="21" spans="1:6" s="1" customFormat="1" x14ac:dyDescent="0.3">
      <c r="A21" s="47"/>
      <c r="B21" s="6" t="s">
        <v>84</v>
      </c>
      <c r="C21" s="50"/>
      <c r="D21" s="53"/>
      <c r="E21" s="56"/>
      <c r="F21" s="56"/>
    </row>
    <row r="22" spans="1:6" s="1" customFormat="1" x14ac:dyDescent="0.3">
      <c r="A22" s="45" t="s">
        <v>85</v>
      </c>
      <c r="B22" s="5" t="s">
        <v>86</v>
      </c>
      <c r="C22" s="48" t="s">
        <v>20</v>
      </c>
      <c r="D22" s="51">
        <v>18.640799999999999</v>
      </c>
      <c r="E22" s="54"/>
      <c r="F22" s="54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55"/>
      <c r="F23" s="55"/>
    </row>
    <row r="24" spans="1:6" s="1" customFormat="1" x14ac:dyDescent="0.3">
      <c r="A24" s="47"/>
      <c r="B24" s="6" t="s">
        <v>87</v>
      </c>
      <c r="C24" s="50"/>
      <c r="D24" s="53"/>
      <c r="E24" s="56"/>
      <c r="F24" s="56"/>
    </row>
    <row r="25" spans="1:6" s="1" customFormat="1" x14ac:dyDescent="0.3">
      <c r="A25" s="45" t="s">
        <v>21</v>
      </c>
      <c r="B25" s="5" t="s">
        <v>88</v>
      </c>
      <c r="C25" s="48" t="s">
        <v>20</v>
      </c>
      <c r="D25" s="51">
        <v>0.90000000000000013</v>
      </c>
      <c r="E25" s="54"/>
      <c r="F25" s="54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55"/>
      <c r="F26" s="55"/>
    </row>
    <row r="27" spans="1:6" s="1" customFormat="1" x14ac:dyDescent="0.3">
      <c r="A27" s="47"/>
      <c r="B27" s="6" t="s">
        <v>89</v>
      </c>
      <c r="C27" s="50"/>
      <c r="D27" s="53"/>
      <c r="E27" s="56"/>
      <c r="F27" s="56"/>
    </row>
    <row r="28" spans="1:6" s="1" customFormat="1" x14ac:dyDescent="0.3">
      <c r="A28" s="45" t="s">
        <v>22</v>
      </c>
      <c r="B28" s="5" t="s">
        <v>23</v>
      </c>
      <c r="C28" s="65" t="s">
        <v>9</v>
      </c>
      <c r="D28" s="51">
        <v>1</v>
      </c>
      <c r="E28" s="54"/>
      <c r="F28" s="54">
        <f>+E28*D28</f>
        <v>0</v>
      </c>
    </row>
    <row r="29" spans="1:6" s="1" customFormat="1" x14ac:dyDescent="0.3">
      <c r="A29" s="46"/>
      <c r="B29" s="27" t="e">
        <f ca="1">CONCATENATE(C28)&amp;+([1]!MajChiflettva(E28))</f>
        <v>#NAME?</v>
      </c>
      <c r="C29" s="49"/>
      <c r="D29" s="52"/>
      <c r="E29" s="55"/>
      <c r="F29" s="55"/>
    </row>
    <row r="30" spans="1:6" s="1" customFormat="1" x14ac:dyDescent="0.3">
      <c r="A30" s="47"/>
      <c r="B30" s="6" t="s">
        <v>90</v>
      </c>
      <c r="C30" s="50"/>
      <c r="D30" s="53"/>
      <c r="E30" s="56"/>
      <c r="F30" s="56"/>
    </row>
    <row r="31" spans="1:6" customFormat="1" ht="18" x14ac:dyDescent="0.3">
      <c r="A31" s="7"/>
      <c r="B31" s="62" t="s">
        <v>120</v>
      </c>
      <c r="C31" s="63"/>
      <c r="D31" s="63"/>
      <c r="E31" s="64"/>
      <c r="F31" s="18">
        <f>SUM(F19:F30)</f>
        <v>0</v>
      </c>
    </row>
    <row r="32" spans="1:6" s="1" customFormat="1" x14ac:dyDescent="0.3">
      <c r="A32" s="20" t="s">
        <v>24</v>
      </c>
      <c r="B32" s="34" t="s">
        <v>119</v>
      </c>
      <c r="C32" s="35"/>
      <c r="D32" s="35"/>
      <c r="E32" s="35"/>
      <c r="F32" s="21"/>
    </row>
    <row r="33" spans="1:6" s="1" customFormat="1" x14ac:dyDescent="0.3">
      <c r="A33" s="45" t="s">
        <v>25</v>
      </c>
      <c r="B33" s="5" t="s">
        <v>91</v>
      </c>
      <c r="C33" s="65" t="s">
        <v>9</v>
      </c>
      <c r="D33" s="51">
        <v>0</v>
      </c>
      <c r="E33" s="54"/>
      <c r="F33" s="54">
        <f>+D33*E33</f>
        <v>0</v>
      </c>
    </row>
    <row r="34" spans="1:6" s="1" customFormat="1" x14ac:dyDescent="0.3">
      <c r="A34" s="46"/>
      <c r="B34" s="27" t="e">
        <f ca="1">CONCATENATE(C33)&amp;+([1]!MajChiflettva(E33))</f>
        <v>#NAME?</v>
      </c>
      <c r="C34" s="49"/>
      <c r="D34" s="52"/>
      <c r="E34" s="55"/>
      <c r="F34" s="55"/>
    </row>
    <row r="35" spans="1:6" s="1" customFormat="1" x14ac:dyDescent="0.3">
      <c r="A35" s="47"/>
      <c r="B35" s="6" t="s">
        <v>92</v>
      </c>
      <c r="C35" s="50"/>
      <c r="D35" s="53"/>
      <c r="E35" s="56"/>
      <c r="F35" s="56"/>
    </row>
    <row r="36" spans="1:6" s="1" customFormat="1" x14ac:dyDescent="0.3">
      <c r="A36" s="45" t="s">
        <v>26</v>
      </c>
      <c r="B36" s="5" t="s">
        <v>27</v>
      </c>
      <c r="C36" s="48" t="s">
        <v>20</v>
      </c>
      <c r="D36" s="51">
        <v>0.70799999999999996</v>
      </c>
      <c r="E36" s="54"/>
      <c r="F36" s="54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55"/>
      <c r="F37" s="55"/>
    </row>
    <row r="38" spans="1:6" s="1" customFormat="1" x14ac:dyDescent="0.3">
      <c r="A38" s="47"/>
      <c r="B38" s="6" t="s">
        <v>93</v>
      </c>
      <c r="C38" s="50"/>
      <c r="D38" s="53"/>
      <c r="E38" s="56"/>
      <c r="F38" s="56"/>
    </row>
    <row r="39" spans="1:6" s="1" customFormat="1" x14ac:dyDescent="0.3">
      <c r="A39" s="45" t="s">
        <v>38</v>
      </c>
      <c r="B39" s="5" t="s">
        <v>94</v>
      </c>
      <c r="C39" s="48" t="s">
        <v>20</v>
      </c>
      <c r="D39" s="51">
        <v>0.5</v>
      </c>
      <c r="E39" s="54"/>
      <c r="F39" s="54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55"/>
      <c r="F40" s="55"/>
    </row>
    <row r="41" spans="1:6" s="1" customFormat="1" x14ac:dyDescent="0.3">
      <c r="A41" s="47"/>
      <c r="B41" s="6" t="s">
        <v>95</v>
      </c>
      <c r="C41" s="50"/>
      <c r="D41" s="53"/>
      <c r="E41" s="56"/>
      <c r="F41" s="56"/>
    </row>
    <row r="42" spans="1:6" s="1" customFormat="1" x14ac:dyDescent="0.3">
      <c r="A42" s="45" t="s">
        <v>39</v>
      </c>
      <c r="B42" s="5" t="s">
        <v>40</v>
      </c>
      <c r="C42" s="48" t="s">
        <v>17</v>
      </c>
      <c r="D42" s="51">
        <v>12.25</v>
      </c>
      <c r="E42" s="54"/>
      <c r="F42" s="54">
        <f>+E42*D42</f>
        <v>0</v>
      </c>
    </row>
    <row r="43" spans="1:6" s="1" customFormat="1" x14ac:dyDescent="0.3">
      <c r="A43" s="46"/>
      <c r="B43" s="27" t="e">
        <f ca="1">CONCATENATE(C42)&amp;+([1]!MajChiflettva(E42))</f>
        <v>#NAME?</v>
      </c>
      <c r="C43" s="49"/>
      <c r="D43" s="52"/>
      <c r="E43" s="55"/>
      <c r="F43" s="55"/>
    </row>
    <row r="44" spans="1:6" s="1" customFormat="1" x14ac:dyDescent="0.3">
      <c r="A44" s="47"/>
      <c r="B44" s="6" t="s">
        <v>41</v>
      </c>
      <c r="C44" s="50"/>
      <c r="D44" s="53"/>
      <c r="E44" s="56"/>
      <c r="F44" s="56"/>
    </row>
    <row r="45" spans="1:6" customFormat="1" ht="18" x14ac:dyDescent="0.3">
      <c r="A45" s="7"/>
      <c r="B45" s="62" t="s">
        <v>121</v>
      </c>
      <c r="C45" s="63"/>
      <c r="D45" s="63"/>
      <c r="E45" s="64"/>
      <c r="F45" s="18">
        <f>SUM(F33:F44)</f>
        <v>0</v>
      </c>
    </row>
    <row r="46" spans="1:6" s="29" customFormat="1" x14ac:dyDescent="0.3">
      <c r="A46" s="28"/>
      <c r="B46" s="42" t="s">
        <v>122</v>
      </c>
      <c r="C46" s="43"/>
      <c r="D46" s="43"/>
      <c r="E46" s="43"/>
      <c r="F46" s="44"/>
    </row>
    <row r="47" spans="1:6" s="29" customFormat="1" x14ac:dyDescent="0.3">
      <c r="A47" s="45" t="s">
        <v>29</v>
      </c>
      <c r="B47" s="5" t="s">
        <v>30</v>
      </c>
      <c r="C47" s="48" t="s">
        <v>20</v>
      </c>
      <c r="D47" s="51">
        <v>5.577</v>
      </c>
      <c r="E47" s="54"/>
      <c r="F47" s="54">
        <f>+E47*D47</f>
        <v>0</v>
      </c>
    </row>
    <row r="48" spans="1:6" s="29" customFormat="1" x14ac:dyDescent="0.3">
      <c r="A48" s="46"/>
      <c r="B48" s="27" t="e">
        <f ca="1">CONCATENATE(C47)&amp;+([1]!MajChiflettva(E47))</f>
        <v>#NAME?</v>
      </c>
      <c r="C48" s="49"/>
      <c r="D48" s="52"/>
      <c r="E48" s="55"/>
      <c r="F48" s="55"/>
    </row>
    <row r="49" spans="1:7" s="29" customFormat="1" x14ac:dyDescent="0.3">
      <c r="A49" s="47"/>
      <c r="B49" s="6" t="s">
        <v>96</v>
      </c>
      <c r="C49" s="50"/>
      <c r="D49" s="53"/>
      <c r="E49" s="56"/>
      <c r="F49" s="56"/>
    </row>
    <row r="50" spans="1:7" s="29" customFormat="1" x14ac:dyDescent="0.3">
      <c r="A50" s="45" t="s">
        <v>31</v>
      </c>
      <c r="B50" s="5" t="s">
        <v>32</v>
      </c>
      <c r="C50" s="48" t="s">
        <v>17</v>
      </c>
      <c r="D50" s="51">
        <v>44.616</v>
      </c>
      <c r="E50" s="54"/>
      <c r="F50" s="54">
        <f>+E50*D50</f>
        <v>0</v>
      </c>
    </row>
    <row r="51" spans="1:7" s="29" customFormat="1" x14ac:dyDescent="0.3">
      <c r="A51" s="46"/>
      <c r="B51" s="27" t="e">
        <f ca="1">CONCATENATE(C50)&amp;+([1]!MajChiflettva(E50))</f>
        <v>#NAME?</v>
      </c>
      <c r="C51" s="49"/>
      <c r="D51" s="52"/>
      <c r="E51" s="55"/>
      <c r="F51" s="55"/>
    </row>
    <row r="52" spans="1:7" s="29" customFormat="1" x14ac:dyDescent="0.3">
      <c r="A52" s="47"/>
      <c r="B52" s="6" t="s">
        <v>97</v>
      </c>
      <c r="C52" s="50"/>
      <c r="D52" s="53"/>
      <c r="E52" s="56"/>
      <c r="F52" s="56"/>
    </row>
    <row r="53" spans="1:7" s="29" customFormat="1" x14ac:dyDescent="0.3">
      <c r="A53" s="45" t="s">
        <v>33</v>
      </c>
      <c r="B53" s="5" t="s">
        <v>34</v>
      </c>
      <c r="C53" s="48" t="s">
        <v>35</v>
      </c>
      <c r="D53" s="51">
        <v>334.62</v>
      </c>
      <c r="E53" s="54"/>
      <c r="F53" s="54">
        <f>+E53*D53</f>
        <v>0</v>
      </c>
    </row>
    <row r="54" spans="1:7" s="29" customFormat="1" x14ac:dyDescent="0.3">
      <c r="A54" s="46"/>
      <c r="B54" s="27" t="e">
        <f ca="1">CONCATENATE(C53)&amp;+([1]!MajChiflettva(E53))</f>
        <v>#NAME?</v>
      </c>
      <c r="C54" s="49"/>
      <c r="D54" s="52"/>
      <c r="E54" s="55"/>
      <c r="F54" s="55"/>
    </row>
    <row r="55" spans="1:7" s="29" customFormat="1" x14ac:dyDescent="0.3">
      <c r="A55" s="47"/>
      <c r="B55" s="6" t="s">
        <v>36</v>
      </c>
      <c r="C55" s="50"/>
      <c r="D55" s="53"/>
      <c r="E55" s="56"/>
      <c r="F55" s="56"/>
    </row>
    <row r="56" spans="1:7" s="29" customFormat="1" x14ac:dyDescent="0.3">
      <c r="A56" s="45" t="s">
        <v>37</v>
      </c>
      <c r="B56" s="5" t="s">
        <v>42</v>
      </c>
      <c r="C56" s="48" t="s">
        <v>17</v>
      </c>
      <c r="D56" s="51">
        <v>8.08</v>
      </c>
      <c r="E56" s="54"/>
      <c r="F56" s="54">
        <f>+E56*D56</f>
        <v>0</v>
      </c>
    </row>
    <row r="57" spans="1:7" s="29" customFormat="1" x14ac:dyDescent="0.3">
      <c r="A57" s="46"/>
      <c r="B57" s="27" t="e">
        <f ca="1">CONCATENATE(C56)&amp;+([1]!MajChiflettva(E56))</f>
        <v>#NAME?</v>
      </c>
      <c r="C57" s="49"/>
      <c r="D57" s="52"/>
      <c r="E57" s="55"/>
      <c r="F57" s="55"/>
    </row>
    <row r="58" spans="1:7" s="29" customFormat="1" x14ac:dyDescent="0.3">
      <c r="A58" s="47"/>
      <c r="B58" s="6" t="s">
        <v>43</v>
      </c>
      <c r="C58" s="50"/>
      <c r="D58" s="53"/>
      <c r="E58" s="56"/>
      <c r="F58" s="56"/>
    </row>
    <row r="59" spans="1:7" s="29" customFormat="1" x14ac:dyDescent="0.3">
      <c r="A59" s="45" t="s">
        <v>44</v>
      </c>
      <c r="B59" s="5" t="s">
        <v>98</v>
      </c>
      <c r="C59" s="48" t="s">
        <v>17</v>
      </c>
      <c r="D59" s="51">
        <v>21.520000000000003</v>
      </c>
      <c r="E59" s="54"/>
      <c r="F59" s="54">
        <f>+E59*D59</f>
        <v>0</v>
      </c>
    </row>
    <row r="60" spans="1:7" s="29" customFormat="1" x14ac:dyDescent="0.3">
      <c r="A60" s="46"/>
      <c r="B60" s="27" t="e">
        <f ca="1">CONCATENATE(C59)&amp;+([1]!MajChiflettva(E59))</f>
        <v>#NAME?</v>
      </c>
      <c r="C60" s="49"/>
      <c r="D60" s="52"/>
      <c r="E60" s="55"/>
      <c r="F60" s="55"/>
    </row>
    <row r="61" spans="1:7" s="29" customFormat="1" x14ac:dyDescent="0.3">
      <c r="A61" s="47"/>
      <c r="B61" s="6" t="s">
        <v>45</v>
      </c>
      <c r="C61" s="50"/>
      <c r="D61" s="53"/>
      <c r="E61" s="56"/>
      <c r="F61" s="56"/>
    </row>
    <row r="62" spans="1:7" s="29" customFormat="1" x14ac:dyDescent="0.3">
      <c r="A62" s="45" t="s">
        <v>46</v>
      </c>
      <c r="B62" s="5" t="s">
        <v>99</v>
      </c>
      <c r="C62" s="48" t="s">
        <v>17</v>
      </c>
      <c r="D62" s="51">
        <v>26.429999999999996</v>
      </c>
      <c r="E62" s="54"/>
      <c r="F62" s="54">
        <f>+E62*D62</f>
        <v>0</v>
      </c>
    </row>
    <row r="63" spans="1:7" s="29" customFormat="1" x14ac:dyDescent="0.3">
      <c r="A63" s="46"/>
      <c r="B63" s="27" t="e">
        <f ca="1">CONCATENATE(C62)&amp;+([1]!MajChiflettva(E62))</f>
        <v>#NAME?</v>
      </c>
      <c r="C63" s="49"/>
      <c r="D63" s="52"/>
      <c r="E63" s="55"/>
      <c r="F63" s="55"/>
    </row>
    <row r="64" spans="1:7" s="29" customFormat="1" x14ac:dyDescent="0.3">
      <c r="A64" s="47"/>
      <c r="B64" s="6" t="s">
        <v>47</v>
      </c>
      <c r="C64" s="50"/>
      <c r="D64" s="53"/>
      <c r="E64" s="56"/>
      <c r="F64" s="56"/>
      <c r="G64" s="30"/>
    </row>
    <row r="65" spans="1:7" customFormat="1" ht="18" x14ac:dyDescent="0.3">
      <c r="A65" s="7"/>
      <c r="B65" s="62" t="s">
        <v>123</v>
      </c>
      <c r="C65" s="63"/>
      <c r="D65" s="63"/>
      <c r="E65" s="64"/>
      <c r="F65" s="18">
        <f>SUM(F47:F64)</f>
        <v>0</v>
      </c>
    </row>
    <row r="66" spans="1:7" s="1" customFormat="1" x14ac:dyDescent="0.3">
      <c r="A66" s="20" t="s">
        <v>117</v>
      </c>
      <c r="B66" s="34" t="s">
        <v>118</v>
      </c>
      <c r="C66" s="35"/>
      <c r="D66" s="35"/>
      <c r="E66" s="35"/>
      <c r="F66" s="21"/>
    </row>
    <row r="67" spans="1:7" s="4" customFormat="1" ht="21.75" customHeight="1" x14ac:dyDescent="0.3">
      <c r="A67" s="66" t="s">
        <v>48</v>
      </c>
      <c r="B67" s="12" t="s">
        <v>100</v>
      </c>
      <c r="C67" s="65" t="s">
        <v>9</v>
      </c>
      <c r="D67" s="51">
        <v>0</v>
      </c>
      <c r="E67" s="54"/>
      <c r="F67" s="54">
        <f>+E67*D67</f>
        <v>0</v>
      </c>
    </row>
    <row r="68" spans="1:7" s="4" customFormat="1" ht="18" x14ac:dyDescent="0.3">
      <c r="A68" s="67"/>
      <c r="B68" s="27" t="e">
        <f ca="1">CONCATENATE(C67)&amp;+([1]!MajChiflettva(E67))</f>
        <v>#NAME?</v>
      </c>
      <c r="C68" s="69"/>
      <c r="D68" s="52"/>
      <c r="E68" s="55"/>
      <c r="F68" s="55"/>
      <c r="G68" s="31"/>
    </row>
    <row r="69" spans="1:7" s="4" customFormat="1" ht="20.25" customHeight="1" x14ac:dyDescent="0.3">
      <c r="A69" s="68"/>
      <c r="B69" s="6" t="s">
        <v>101</v>
      </c>
      <c r="C69" s="70"/>
      <c r="D69" s="53"/>
      <c r="E69" s="56"/>
      <c r="F69" s="56"/>
    </row>
    <row r="70" spans="1:7" s="4" customFormat="1" ht="40.5" customHeight="1" x14ac:dyDescent="0.3">
      <c r="A70" s="66" t="s">
        <v>102</v>
      </c>
      <c r="B70" s="12" t="s">
        <v>103</v>
      </c>
      <c r="C70" s="65" t="s">
        <v>9</v>
      </c>
      <c r="D70" s="51">
        <v>0</v>
      </c>
      <c r="E70" s="54"/>
      <c r="F70" s="54">
        <f>+E70*D70</f>
        <v>0</v>
      </c>
    </row>
    <row r="71" spans="1:7" s="4" customFormat="1" ht="18" x14ac:dyDescent="0.3">
      <c r="A71" s="67"/>
      <c r="B71" s="27" t="e">
        <f ca="1">CONCATENATE(C70)&amp;+([1]!MajChiflettva(E70))</f>
        <v>#NAME?</v>
      </c>
      <c r="C71" s="69"/>
      <c r="D71" s="52"/>
      <c r="E71" s="55"/>
      <c r="F71" s="55"/>
      <c r="G71" s="31"/>
    </row>
    <row r="72" spans="1:7" s="4" customFormat="1" ht="20.25" customHeight="1" x14ac:dyDescent="0.3">
      <c r="A72" s="68"/>
      <c r="B72" s="6" t="s">
        <v>104</v>
      </c>
      <c r="C72" s="70"/>
      <c r="D72" s="53"/>
      <c r="E72" s="56"/>
      <c r="F72" s="56"/>
    </row>
    <row r="73" spans="1:7" s="4" customFormat="1" ht="18" x14ac:dyDescent="0.3">
      <c r="A73" s="66" t="s">
        <v>49</v>
      </c>
      <c r="B73" s="5" t="s">
        <v>50</v>
      </c>
      <c r="C73" s="48" t="s">
        <v>20</v>
      </c>
      <c r="D73" s="51">
        <f>+[2]QAM1!L23</f>
        <v>9.6020000000000003</v>
      </c>
      <c r="E73" s="54"/>
      <c r="F73" s="54">
        <f>+E73*D73</f>
        <v>0</v>
      </c>
    </row>
    <row r="74" spans="1:7" s="4" customFormat="1" ht="18" x14ac:dyDescent="0.3">
      <c r="A74" s="46"/>
      <c r="B74" s="27" t="e">
        <f ca="1">CONCATENATE(C73)&amp;+([1]!MajChiflettva(E73))</f>
        <v>#NAME?</v>
      </c>
      <c r="C74" s="49"/>
      <c r="D74" s="52"/>
      <c r="E74" s="55"/>
      <c r="F74" s="55"/>
    </row>
    <row r="75" spans="1:7" s="4" customFormat="1" ht="18" x14ac:dyDescent="0.3">
      <c r="A75" s="47"/>
      <c r="B75" s="6" t="s">
        <v>105</v>
      </c>
      <c r="C75" s="50"/>
      <c r="D75" s="53"/>
      <c r="E75" s="56"/>
      <c r="F75" s="56"/>
    </row>
    <row r="76" spans="1:7" customFormat="1" ht="17.399999999999999" x14ac:dyDescent="0.3">
      <c r="A76" s="82" t="s">
        <v>124</v>
      </c>
      <c r="B76" s="83"/>
      <c r="C76" s="83"/>
      <c r="D76" s="83"/>
      <c r="E76" s="84"/>
      <c r="F76" s="18">
        <f>SUM(F67:F75)</f>
        <v>0</v>
      </c>
    </row>
    <row r="77" spans="1:7" s="4" customFormat="1" ht="18" x14ac:dyDescent="0.3">
      <c r="A77" s="10"/>
      <c r="B77" s="60" t="s">
        <v>128</v>
      </c>
      <c r="C77" s="61"/>
      <c r="D77" s="61"/>
      <c r="E77" s="61"/>
      <c r="F77" s="17">
        <f>F31+F45+F65+F76</f>
        <v>0</v>
      </c>
    </row>
    <row r="78" spans="1:7" s="4" customFormat="1" ht="18" x14ac:dyDescent="0.3">
      <c r="A78" s="42" t="s">
        <v>106</v>
      </c>
      <c r="B78" s="43" t="s">
        <v>51</v>
      </c>
      <c r="C78" s="43"/>
      <c r="D78" s="43"/>
      <c r="E78" s="43"/>
      <c r="F78" s="44"/>
    </row>
    <row r="79" spans="1:7" s="4" customFormat="1" ht="31.2" x14ac:dyDescent="0.3">
      <c r="A79" s="66" t="s">
        <v>107</v>
      </c>
      <c r="B79" s="9" t="s">
        <v>108</v>
      </c>
      <c r="C79" s="71" t="s">
        <v>52</v>
      </c>
      <c r="D79" s="74">
        <v>8</v>
      </c>
      <c r="E79" s="76"/>
      <c r="F79" s="76">
        <f>+E79*D79</f>
        <v>0</v>
      </c>
    </row>
    <row r="80" spans="1:7" s="4" customFormat="1" ht="18" x14ac:dyDescent="0.3">
      <c r="A80" s="67"/>
      <c r="B80" s="32" t="e">
        <f ca="1">CONCATENATE(C79)&amp;+([1]!MajChiflettva(E79))</f>
        <v>#NAME?</v>
      </c>
      <c r="C80" s="72"/>
      <c r="D80" s="75"/>
      <c r="E80" s="77"/>
      <c r="F80" s="77"/>
    </row>
    <row r="81" spans="1:6" s="4" customFormat="1" ht="18" x14ac:dyDescent="0.3">
      <c r="A81" s="68"/>
      <c r="B81" s="11" t="s">
        <v>109</v>
      </c>
      <c r="C81" s="73"/>
      <c r="D81" s="75"/>
      <c r="E81" s="78"/>
      <c r="F81" s="78"/>
    </row>
    <row r="82" spans="1:6" s="4" customFormat="1" ht="31.2" x14ac:dyDescent="0.3">
      <c r="A82" s="66" t="s">
        <v>53</v>
      </c>
      <c r="B82" s="9" t="s">
        <v>54</v>
      </c>
      <c r="C82" s="71" t="s">
        <v>52</v>
      </c>
      <c r="D82" s="74">
        <v>1</v>
      </c>
      <c r="E82" s="76"/>
      <c r="F82" s="76">
        <f>+E82*D82</f>
        <v>0</v>
      </c>
    </row>
    <row r="83" spans="1:6" s="4" customFormat="1" ht="18" x14ac:dyDescent="0.3">
      <c r="A83" s="46"/>
      <c r="B83" s="32" t="e">
        <f ca="1">CONCATENATE(C82)&amp;+([1]!MajChiflettva(E82))</f>
        <v>#NAME?</v>
      </c>
      <c r="C83" s="79"/>
      <c r="D83" s="75"/>
      <c r="E83" s="77"/>
      <c r="F83" s="77"/>
    </row>
    <row r="84" spans="1:6" s="4" customFormat="1" ht="18" x14ac:dyDescent="0.3">
      <c r="A84" s="47"/>
      <c r="B84" s="8" t="s">
        <v>55</v>
      </c>
      <c r="C84" s="80"/>
      <c r="D84" s="81"/>
      <c r="E84" s="78"/>
      <c r="F84" s="78"/>
    </row>
    <row r="85" spans="1:6" s="4" customFormat="1" ht="18" x14ac:dyDescent="0.3">
      <c r="A85" s="10"/>
      <c r="B85" s="60" t="s">
        <v>129</v>
      </c>
      <c r="C85" s="61"/>
      <c r="D85" s="61"/>
      <c r="E85" s="61"/>
      <c r="F85" s="17">
        <f>SUM(F79:F84)</f>
        <v>0</v>
      </c>
    </row>
    <row r="86" spans="1:6" s="4" customFormat="1" ht="18" x14ac:dyDescent="0.3">
      <c r="A86" s="42" t="s">
        <v>56</v>
      </c>
      <c r="B86" s="43" t="s">
        <v>51</v>
      </c>
      <c r="C86" s="43"/>
      <c r="D86" s="43"/>
      <c r="E86" s="43"/>
      <c r="F86" s="44"/>
    </row>
    <row r="87" spans="1:6" s="29" customFormat="1" x14ac:dyDescent="0.3">
      <c r="A87" s="45" t="s">
        <v>58</v>
      </c>
      <c r="B87" s="5" t="s">
        <v>59</v>
      </c>
      <c r="C87" s="48" t="s">
        <v>17</v>
      </c>
      <c r="D87" s="51">
        <v>17.600000000000001</v>
      </c>
      <c r="E87" s="54"/>
      <c r="F87" s="54">
        <f>+E87*D87</f>
        <v>0</v>
      </c>
    </row>
    <row r="88" spans="1:6" s="29" customFormat="1" x14ac:dyDescent="0.3">
      <c r="A88" s="46"/>
      <c r="B88" s="27" t="e">
        <f ca="1">CONCATENATE(C87)&amp;+([1]!MajChiflettva(E87))</f>
        <v>#NAME?</v>
      </c>
      <c r="C88" s="49"/>
      <c r="D88" s="52"/>
      <c r="E88" s="55"/>
      <c r="F88" s="55"/>
    </row>
    <row r="89" spans="1:6" s="29" customFormat="1" x14ac:dyDescent="0.3">
      <c r="A89" s="47"/>
      <c r="B89" s="6" t="s">
        <v>110</v>
      </c>
      <c r="C89" s="50"/>
      <c r="D89" s="53"/>
      <c r="E89" s="56"/>
      <c r="F89" s="56"/>
    </row>
    <row r="90" spans="1:6" s="29" customFormat="1" x14ac:dyDescent="0.3">
      <c r="A90" s="45" t="s">
        <v>60</v>
      </c>
      <c r="B90" s="5" t="s">
        <v>111</v>
      </c>
      <c r="C90" s="48" t="s">
        <v>17</v>
      </c>
      <c r="D90" s="51">
        <v>26.400000000000002</v>
      </c>
      <c r="E90" s="54"/>
      <c r="F90" s="54">
        <f>+E90*D90</f>
        <v>0</v>
      </c>
    </row>
    <row r="91" spans="1:6" s="29" customFormat="1" x14ac:dyDescent="0.3">
      <c r="A91" s="46"/>
      <c r="B91" s="27" t="e">
        <f ca="1">CONCATENATE(C90)&amp;+([1]!MajChiflettva(E90))</f>
        <v>#NAME?</v>
      </c>
      <c r="C91" s="49"/>
      <c r="D91" s="52"/>
      <c r="E91" s="55"/>
      <c r="F91" s="55"/>
    </row>
    <row r="92" spans="1:6" s="29" customFormat="1" x14ac:dyDescent="0.3">
      <c r="A92" s="47"/>
      <c r="B92" s="6" t="s">
        <v>112</v>
      </c>
      <c r="C92" s="50"/>
      <c r="D92" s="53"/>
      <c r="E92" s="56"/>
      <c r="F92" s="56"/>
    </row>
    <row r="93" spans="1:6" s="4" customFormat="1" ht="18" x14ac:dyDescent="0.3">
      <c r="A93" s="10"/>
      <c r="B93" s="60" t="s">
        <v>125</v>
      </c>
      <c r="C93" s="61"/>
      <c r="D93" s="61"/>
      <c r="E93" s="61"/>
      <c r="F93" s="17">
        <f>+F87+F90</f>
        <v>0</v>
      </c>
    </row>
    <row r="94" spans="1:6" s="4" customFormat="1" ht="18" x14ac:dyDescent="0.3">
      <c r="A94" s="42" t="s">
        <v>61</v>
      </c>
      <c r="B94" s="43"/>
      <c r="C94" s="43"/>
      <c r="D94" s="43"/>
      <c r="E94" s="43"/>
      <c r="F94" s="44"/>
    </row>
    <row r="95" spans="1:6" s="1" customFormat="1" x14ac:dyDescent="0.3">
      <c r="A95" s="45" t="s">
        <v>62</v>
      </c>
      <c r="B95" s="5" t="s">
        <v>63</v>
      </c>
      <c r="C95" s="48" t="s">
        <v>9</v>
      </c>
      <c r="D95" s="51">
        <v>1</v>
      </c>
      <c r="E95" s="54"/>
      <c r="F95" s="54">
        <f>+E95*D95</f>
        <v>0</v>
      </c>
    </row>
    <row r="96" spans="1:6" s="1" customFormat="1" x14ac:dyDescent="0.3">
      <c r="A96" s="46"/>
      <c r="B96" s="27" t="e">
        <f ca="1">CONCATENATE(C95)&amp;+([1]!MajChiflettva(E95))</f>
        <v>#NAME?</v>
      </c>
      <c r="C96" s="49"/>
      <c r="D96" s="52"/>
      <c r="E96" s="55"/>
      <c r="F96" s="55"/>
    </row>
    <row r="97" spans="1:6" s="1" customFormat="1" x14ac:dyDescent="0.3">
      <c r="A97" s="47"/>
      <c r="B97" s="6" t="s">
        <v>64</v>
      </c>
      <c r="C97" s="50"/>
      <c r="D97" s="53"/>
      <c r="E97" s="56"/>
      <c r="F97" s="56"/>
    </row>
    <row r="98" spans="1:6" s="1" customFormat="1" ht="31.5" customHeight="1" x14ac:dyDescent="0.3">
      <c r="A98" s="45" t="s">
        <v>65</v>
      </c>
      <c r="B98" s="12" t="s">
        <v>66</v>
      </c>
      <c r="C98" s="48" t="s">
        <v>9</v>
      </c>
      <c r="D98" s="51">
        <v>1</v>
      </c>
      <c r="E98" s="54"/>
      <c r="F98" s="54">
        <f>+E98*D98</f>
        <v>0</v>
      </c>
    </row>
    <row r="99" spans="1:6" s="1" customFormat="1" x14ac:dyDescent="0.3">
      <c r="A99" s="46"/>
      <c r="B99" s="27" t="e">
        <f ca="1">CONCATENATE(C98)&amp;+([1]!MajChiflettva(E98))</f>
        <v>#NAME?</v>
      </c>
      <c r="C99" s="49"/>
      <c r="D99" s="52"/>
      <c r="E99" s="55"/>
      <c r="F99" s="55"/>
    </row>
    <row r="100" spans="1:6" s="1" customFormat="1" x14ac:dyDescent="0.3">
      <c r="A100" s="47"/>
      <c r="B100" s="6" t="s">
        <v>67</v>
      </c>
      <c r="C100" s="50" t="s">
        <v>20</v>
      </c>
      <c r="D100" s="53">
        <v>0.15700000000000003</v>
      </c>
      <c r="E100" s="56"/>
      <c r="F100" s="56">
        <f>+E100*D100</f>
        <v>0</v>
      </c>
    </row>
    <row r="101" spans="1:6" s="4" customFormat="1" ht="18" x14ac:dyDescent="0.3">
      <c r="A101" s="10"/>
      <c r="B101" s="60" t="s">
        <v>126</v>
      </c>
      <c r="C101" s="61"/>
      <c r="D101" s="61"/>
      <c r="E101" s="61"/>
      <c r="F101" s="17">
        <f>SUM(F95:F100)</f>
        <v>0</v>
      </c>
    </row>
    <row r="102" spans="1:6" s="4" customFormat="1" ht="18" x14ac:dyDescent="0.3">
      <c r="A102" s="42" t="s">
        <v>113</v>
      </c>
      <c r="B102" s="43"/>
      <c r="C102" s="43"/>
      <c r="D102" s="43"/>
      <c r="E102" s="43"/>
      <c r="F102" s="44"/>
    </row>
    <row r="103" spans="1:6" s="1" customFormat="1" ht="31.2" x14ac:dyDescent="0.3">
      <c r="A103" s="45">
        <v>5.0999999999999996</v>
      </c>
      <c r="B103" s="12" t="s">
        <v>114</v>
      </c>
      <c r="C103" s="48" t="s">
        <v>9</v>
      </c>
      <c r="D103" s="51">
        <v>1</v>
      </c>
      <c r="E103" s="54"/>
      <c r="F103" s="54">
        <f>+E103*D103</f>
        <v>0</v>
      </c>
    </row>
    <row r="104" spans="1:6" s="1" customFormat="1" x14ac:dyDescent="0.3">
      <c r="A104" s="46"/>
      <c r="B104" s="27" t="e">
        <f ca="1">CONCATENATE(C103)&amp;+([1]!MajChiflettva(E103))</f>
        <v>#NAME?</v>
      </c>
      <c r="C104" s="49"/>
      <c r="D104" s="52"/>
      <c r="E104" s="55"/>
      <c r="F104" s="55"/>
    </row>
    <row r="105" spans="1:6" s="1" customFormat="1" x14ac:dyDescent="0.3">
      <c r="A105" s="47"/>
      <c r="B105" s="6" t="s">
        <v>68</v>
      </c>
      <c r="C105" s="50"/>
      <c r="D105" s="53"/>
      <c r="E105" s="56"/>
      <c r="F105" s="56"/>
    </row>
    <row r="106" spans="1:6" s="1" customFormat="1" ht="31.2" x14ac:dyDescent="0.3">
      <c r="A106" s="45">
        <f>0.1+A103</f>
        <v>5.1999999999999993</v>
      </c>
      <c r="B106" s="12" t="s">
        <v>69</v>
      </c>
      <c r="C106" s="48" t="s">
        <v>52</v>
      </c>
      <c r="D106" s="51">
        <v>1</v>
      </c>
      <c r="E106" s="54"/>
      <c r="F106" s="54">
        <f>+E106*D106</f>
        <v>0</v>
      </c>
    </row>
    <row r="107" spans="1:6" s="1" customFormat="1" x14ac:dyDescent="0.3">
      <c r="A107" s="46"/>
      <c r="B107" s="27" t="e">
        <f ca="1">CONCATENATE(C106)&amp;+([1]!MajChiflettva(E106))</f>
        <v>#NAME?</v>
      </c>
      <c r="C107" s="49"/>
      <c r="D107" s="52"/>
      <c r="E107" s="55"/>
      <c r="F107" s="55"/>
    </row>
    <row r="108" spans="1:6" s="1" customFormat="1" x14ac:dyDescent="0.3">
      <c r="A108" s="47"/>
      <c r="B108" s="6" t="s">
        <v>68</v>
      </c>
      <c r="C108" s="50"/>
      <c r="D108" s="53"/>
      <c r="E108" s="56"/>
      <c r="F108" s="56"/>
    </row>
    <row r="109" spans="1:6" s="1" customFormat="1" x14ac:dyDescent="0.3">
      <c r="A109" s="45">
        <f>0.1+A106</f>
        <v>5.2999999999999989</v>
      </c>
      <c r="B109" s="12" t="s">
        <v>115</v>
      </c>
      <c r="C109" s="48" t="s">
        <v>52</v>
      </c>
      <c r="D109" s="51">
        <v>1</v>
      </c>
      <c r="E109" s="54"/>
      <c r="F109" s="54">
        <f>+E109*D109</f>
        <v>0</v>
      </c>
    </row>
    <row r="110" spans="1:6" s="1" customFormat="1" x14ac:dyDescent="0.3">
      <c r="A110" s="46"/>
      <c r="B110" s="27" t="e">
        <f ca="1">CONCATENATE(C109)&amp;+([1]!MajChiflettva(E109))</f>
        <v>#NAME?</v>
      </c>
      <c r="C110" s="49"/>
      <c r="D110" s="52"/>
      <c r="E110" s="55"/>
      <c r="F110" s="55"/>
    </row>
    <row r="111" spans="1:6" s="1" customFormat="1" x14ac:dyDescent="0.3">
      <c r="A111" s="47"/>
      <c r="B111" s="6" t="s">
        <v>116</v>
      </c>
      <c r="C111" s="50"/>
      <c r="D111" s="53"/>
      <c r="E111" s="56"/>
      <c r="F111" s="56"/>
    </row>
    <row r="112" spans="1:6" s="4" customFormat="1" ht="18" x14ac:dyDescent="0.3">
      <c r="A112" s="10"/>
      <c r="B112" s="60" t="s">
        <v>127</v>
      </c>
      <c r="C112" s="61"/>
      <c r="D112" s="61"/>
      <c r="E112" s="61"/>
      <c r="F112" s="17">
        <f>SUM(F103:F111)</f>
        <v>0</v>
      </c>
    </row>
    <row r="113" spans="2:7" s="13" customFormat="1" ht="22.8" x14ac:dyDescent="0.4">
      <c r="B113" s="3"/>
      <c r="C113" s="3"/>
      <c r="D113" s="3"/>
      <c r="E113" s="19" t="s">
        <v>71</v>
      </c>
      <c r="F113" s="17">
        <f>F16+F77+F85+F93+F101+F112</f>
        <v>0</v>
      </c>
      <c r="G113" s="33"/>
    </row>
    <row r="114" spans="2:7" ht="18" x14ac:dyDescent="0.3">
      <c r="E114" s="19" t="s">
        <v>72</v>
      </c>
      <c r="F114" s="17">
        <f>F113*8%</f>
        <v>0</v>
      </c>
      <c r="G114" s="33"/>
    </row>
    <row r="115" spans="2:7" ht="18" x14ac:dyDescent="0.3">
      <c r="E115" s="19" t="s">
        <v>73</v>
      </c>
      <c r="F115" s="17">
        <f>F113+F114</f>
        <v>0</v>
      </c>
      <c r="G115" s="33"/>
    </row>
    <row r="116" spans="2:7" ht="18" x14ac:dyDescent="0.3">
      <c r="E116" s="15"/>
      <c r="G116" s="33"/>
    </row>
    <row r="117" spans="2:7" ht="18" x14ac:dyDescent="0.3">
      <c r="G117" s="33"/>
    </row>
    <row r="118" spans="2:7" ht="18" x14ac:dyDescent="0.3">
      <c r="F118" s="16"/>
      <c r="G118" s="33"/>
    </row>
    <row r="119" spans="2:7" x14ac:dyDescent="0.3">
      <c r="F119" s="15"/>
    </row>
  </sheetData>
  <mergeCells count="164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8:A30"/>
    <mergeCell ref="C28:C30"/>
    <mergeCell ref="D28:D30"/>
    <mergeCell ref="E28:E30"/>
    <mergeCell ref="F28:F30"/>
    <mergeCell ref="B31:E31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A33:A35"/>
    <mergeCell ref="C33:C35"/>
    <mergeCell ref="D33:D35"/>
    <mergeCell ref="E33:E35"/>
    <mergeCell ref="F33:F35"/>
    <mergeCell ref="A36:A38"/>
    <mergeCell ref="C36:C38"/>
    <mergeCell ref="D36:D38"/>
    <mergeCell ref="E36:E38"/>
    <mergeCell ref="F36:F38"/>
    <mergeCell ref="B45:E45"/>
    <mergeCell ref="B46:F46"/>
    <mergeCell ref="A47:A49"/>
    <mergeCell ref="C47:C49"/>
    <mergeCell ref="D47:D49"/>
    <mergeCell ref="E47:E49"/>
    <mergeCell ref="F47:F49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50:A52"/>
    <mergeCell ref="C50:C52"/>
    <mergeCell ref="D50:D52"/>
    <mergeCell ref="E50:E52"/>
    <mergeCell ref="F50:F52"/>
    <mergeCell ref="A53:A55"/>
    <mergeCell ref="C53:C55"/>
    <mergeCell ref="D53:D55"/>
    <mergeCell ref="E53:E55"/>
    <mergeCell ref="F53:F55"/>
    <mergeCell ref="A62:A64"/>
    <mergeCell ref="C62:C64"/>
    <mergeCell ref="D62:D64"/>
    <mergeCell ref="E62:E64"/>
    <mergeCell ref="F62:F64"/>
    <mergeCell ref="B65:E65"/>
    <mergeCell ref="A56:A58"/>
    <mergeCell ref="C56:C58"/>
    <mergeCell ref="D56:D58"/>
    <mergeCell ref="E56:E58"/>
    <mergeCell ref="F56:F58"/>
    <mergeCell ref="A59:A61"/>
    <mergeCell ref="C59:C61"/>
    <mergeCell ref="D59:D61"/>
    <mergeCell ref="E59:E61"/>
    <mergeCell ref="F59:F61"/>
    <mergeCell ref="A67:A69"/>
    <mergeCell ref="C67:C69"/>
    <mergeCell ref="D67:D69"/>
    <mergeCell ref="E67:E69"/>
    <mergeCell ref="F67:F69"/>
    <mergeCell ref="A70:A72"/>
    <mergeCell ref="C70:C72"/>
    <mergeCell ref="D70:D72"/>
    <mergeCell ref="E70:E72"/>
    <mergeCell ref="F70:F72"/>
    <mergeCell ref="B77:E77"/>
    <mergeCell ref="A78:F78"/>
    <mergeCell ref="A79:A81"/>
    <mergeCell ref="C79:C81"/>
    <mergeCell ref="D79:D81"/>
    <mergeCell ref="E79:E81"/>
    <mergeCell ref="F79:F81"/>
    <mergeCell ref="A73:A75"/>
    <mergeCell ref="C73:C75"/>
    <mergeCell ref="D73:D75"/>
    <mergeCell ref="E73:E75"/>
    <mergeCell ref="F73:F75"/>
    <mergeCell ref="A76:E76"/>
    <mergeCell ref="A86:F86"/>
    <mergeCell ref="A87:A89"/>
    <mergeCell ref="C87:C89"/>
    <mergeCell ref="D87:D89"/>
    <mergeCell ref="E87:E89"/>
    <mergeCell ref="F87:F89"/>
    <mergeCell ref="A82:A84"/>
    <mergeCell ref="C82:C84"/>
    <mergeCell ref="D82:D84"/>
    <mergeCell ref="E82:E84"/>
    <mergeCell ref="F82:F84"/>
    <mergeCell ref="B85:E85"/>
    <mergeCell ref="A94:F94"/>
    <mergeCell ref="A95:A97"/>
    <mergeCell ref="C95:C97"/>
    <mergeCell ref="D95:D97"/>
    <mergeCell ref="E95:E97"/>
    <mergeCell ref="F95:F97"/>
    <mergeCell ref="A90:A92"/>
    <mergeCell ref="C90:C92"/>
    <mergeCell ref="D90:D92"/>
    <mergeCell ref="E90:E92"/>
    <mergeCell ref="F90:F92"/>
    <mergeCell ref="B93:E93"/>
    <mergeCell ref="A102:F102"/>
    <mergeCell ref="A103:A105"/>
    <mergeCell ref="C103:C105"/>
    <mergeCell ref="D103:D105"/>
    <mergeCell ref="E103:E105"/>
    <mergeCell ref="F103:F105"/>
    <mergeCell ref="A98:A100"/>
    <mergeCell ref="C98:C100"/>
    <mergeCell ref="D98:D100"/>
    <mergeCell ref="E98:E100"/>
    <mergeCell ref="F98:F100"/>
    <mergeCell ref="B101:E101"/>
    <mergeCell ref="B112:E112"/>
    <mergeCell ref="A106:A108"/>
    <mergeCell ref="C106:C108"/>
    <mergeCell ref="D106:D108"/>
    <mergeCell ref="E106:E108"/>
    <mergeCell ref="F106:F108"/>
    <mergeCell ref="A109:A111"/>
    <mergeCell ref="C109:C111"/>
    <mergeCell ref="D109:D111"/>
    <mergeCell ref="E109:E111"/>
    <mergeCell ref="F109:F11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verticalDpi="0" r:id="rId1"/>
  <rowBreaks count="1" manualBreakCount="1">
    <brk id="6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A0849-E303-419E-AFDE-8AC94243C175}">
  <dimension ref="A1:G119"/>
  <sheetViews>
    <sheetView zoomScaleNormal="100" workbookViewId="0">
      <pane ySplit="8" topLeftCell="A108" activePane="bottomLeft" state="frozen"/>
      <selection pane="bottomLeft" activeCell="E113" sqref="E113:F115"/>
    </sheetView>
  </sheetViews>
  <sheetFormatPr baseColWidth="10" defaultColWidth="9.109375" defaultRowHeight="15.6" x14ac:dyDescent="0.3"/>
  <cols>
    <col min="1" max="1" width="8.6640625" style="3" customWidth="1"/>
    <col min="2" max="2" width="74.6640625" style="3" customWidth="1"/>
    <col min="3" max="3" width="8" style="3" bestFit="1" customWidth="1"/>
    <col min="4" max="4" width="7.33203125" style="3" bestFit="1" customWidth="1"/>
    <col min="5" max="5" width="17.33203125" style="3" bestFit="1" customWidth="1"/>
    <col min="6" max="6" width="20.6640625" style="3" customWidth="1"/>
    <col min="7" max="7" width="28.88671875" style="3" customWidth="1"/>
    <col min="8" max="245" width="9.109375" style="3"/>
    <col min="246" max="246" width="8.6640625" style="3" customWidth="1"/>
    <col min="247" max="247" width="74.6640625" style="3" customWidth="1"/>
    <col min="248" max="248" width="8" style="3" bestFit="1" customWidth="1"/>
    <col min="249" max="249" width="7.33203125" style="3" bestFit="1" customWidth="1"/>
    <col min="250" max="250" width="13.33203125" style="3" customWidth="1"/>
    <col min="251" max="251" width="20.6640625" style="3" customWidth="1"/>
    <col min="252" max="260" width="0" style="3" hidden="1" customWidth="1"/>
    <col min="261" max="261" width="0.109375" style="3" customWidth="1"/>
    <col min="262" max="262" width="13" style="3" bestFit="1" customWidth="1"/>
    <col min="263" max="263" width="28.88671875" style="3" customWidth="1"/>
    <col min="264" max="501" width="9.109375" style="3"/>
    <col min="502" max="502" width="8.6640625" style="3" customWidth="1"/>
    <col min="503" max="503" width="74.6640625" style="3" customWidth="1"/>
    <col min="504" max="504" width="8" style="3" bestFit="1" customWidth="1"/>
    <col min="505" max="505" width="7.33203125" style="3" bestFit="1" customWidth="1"/>
    <col min="506" max="506" width="13.33203125" style="3" customWidth="1"/>
    <col min="507" max="507" width="20.6640625" style="3" customWidth="1"/>
    <col min="508" max="516" width="0" style="3" hidden="1" customWidth="1"/>
    <col min="517" max="517" width="0.109375" style="3" customWidth="1"/>
    <col min="518" max="518" width="13" style="3" bestFit="1" customWidth="1"/>
    <col min="519" max="519" width="28.88671875" style="3" customWidth="1"/>
    <col min="520" max="757" width="9.109375" style="3"/>
    <col min="758" max="758" width="8.6640625" style="3" customWidth="1"/>
    <col min="759" max="759" width="74.6640625" style="3" customWidth="1"/>
    <col min="760" max="760" width="8" style="3" bestFit="1" customWidth="1"/>
    <col min="761" max="761" width="7.33203125" style="3" bestFit="1" customWidth="1"/>
    <col min="762" max="762" width="13.33203125" style="3" customWidth="1"/>
    <col min="763" max="763" width="20.6640625" style="3" customWidth="1"/>
    <col min="764" max="772" width="0" style="3" hidden="1" customWidth="1"/>
    <col min="773" max="773" width="0.109375" style="3" customWidth="1"/>
    <col min="774" max="774" width="13" style="3" bestFit="1" customWidth="1"/>
    <col min="775" max="775" width="28.88671875" style="3" customWidth="1"/>
    <col min="776" max="1013" width="9.109375" style="3"/>
    <col min="1014" max="1014" width="8.6640625" style="3" customWidth="1"/>
    <col min="1015" max="1015" width="74.6640625" style="3" customWidth="1"/>
    <col min="1016" max="1016" width="8" style="3" bestFit="1" customWidth="1"/>
    <col min="1017" max="1017" width="7.33203125" style="3" bestFit="1" customWidth="1"/>
    <col min="1018" max="1018" width="13.33203125" style="3" customWidth="1"/>
    <col min="1019" max="1019" width="20.6640625" style="3" customWidth="1"/>
    <col min="1020" max="1028" width="0" style="3" hidden="1" customWidth="1"/>
    <col min="1029" max="1029" width="0.109375" style="3" customWidth="1"/>
    <col min="1030" max="1030" width="13" style="3" bestFit="1" customWidth="1"/>
    <col min="1031" max="1031" width="28.88671875" style="3" customWidth="1"/>
    <col min="1032" max="1269" width="9.109375" style="3"/>
    <col min="1270" max="1270" width="8.6640625" style="3" customWidth="1"/>
    <col min="1271" max="1271" width="74.6640625" style="3" customWidth="1"/>
    <col min="1272" max="1272" width="8" style="3" bestFit="1" customWidth="1"/>
    <col min="1273" max="1273" width="7.33203125" style="3" bestFit="1" customWidth="1"/>
    <col min="1274" max="1274" width="13.33203125" style="3" customWidth="1"/>
    <col min="1275" max="1275" width="20.6640625" style="3" customWidth="1"/>
    <col min="1276" max="1284" width="0" style="3" hidden="1" customWidth="1"/>
    <col min="1285" max="1285" width="0.109375" style="3" customWidth="1"/>
    <col min="1286" max="1286" width="13" style="3" bestFit="1" customWidth="1"/>
    <col min="1287" max="1287" width="28.88671875" style="3" customWidth="1"/>
    <col min="1288" max="1525" width="9.109375" style="3"/>
    <col min="1526" max="1526" width="8.6640625" style="3" customWidth="1"/>
    <col min="1527" max="1527" width="74.6640625" style="3" customWidth="1"/>
    <col min="1528" max="1528" width="8" style="3" bestFit="1" customWidth="1"/>
    <col min="1529" max="1529" width="7.33203125" style="3" bestFit="1" customWidth="1"/>
    <col min="1530" max="1530" width="13.33203125" style="3" customWidth="1"/>
    <col min="1531" max="1531" width="20.6640625" style="3" customWidth="1"/>
    <col min="1532" max="1540" width="0" style="3" hidden="1" customWidth="1"/>
    <col min="1541" max="1541" width="0.109375" style="3" customWidth="1"/>
    <col min="1542" max="1542" width="13" style="3" bestFit="1" customWidth="1"/>
    <col min="1543" max="1543" width="28.88671875" style="3" customWidth="1"/>
    <col min="1544" max="1781" width="9.109375" style="3"/>
    <col min="1782" max="1782" width="8.6640625" style="3" customWidth="1"/>
    <col min="1783" max="1783" width="74.6640625" style="3" customWidth="1"/>
    <col min="1784" max="1784" width="8" style="3" bestFit="1" customWidth="1"/>
    <col min="1785" max="1785" width="7.33203125" style="3" bestFit="1" customWidth="1"/>
    <col min="1786" max="1786" width="13.33203125" style="3" customWidth="1"/>
    <col min="1787" max="1787" width="20.6640625" style="3" customWidth="1"/>
    <col min="1788" max="1796" width="0" style="3" hidden="1" customWidth="1"/>
    <col min="1797" max="1797" width="0.109375" style="3" customWidth="1"/>
    <col min="1798" max="1798" width="13" style="3" bestFit="1" customWidth="1"/>
    <col min="1799" max="1799" width="28.88671875" style="3" customWidth="1"/>
    <col min="1800" max="2037" width="9.109375" style="3"/>
    <col min="2038" max="2038" width="8.6640625" style="3" customWidth="1"/>
    <col min="2039" max="2039" width="74.6640625" style="3" customWidth="1"/>
    <col min="2040" max="2040" width="8" style="3" bestFit="1" customWidth="1"/>
    <col min="2041" max="2041" width="7.33203125" style="3" bestFit="1" customWidth="1"/>
    <col min="2042" max="2042" width="13.33203125" style="3" customWidth="1"/>
    <col min="2043" max="2043" width="20.6640625" style="3" customWidth="1"/>
    <col min="2044" max="2052" width="0" style="3" hidden="1" customWidth="1"/>
    <col min="2053" max="2053" width="0.109375" style="3" customWidth="1"/>
    <col min="2054" max="2054" width="13" style="3" bestFit="1" customWidth="1"/>
    <col min="2055" max="2055" width="28.88671875" style="3" customWidth="1"/>
    <col min="2056" max="2293" width="9.109375" style="3"/>
    <col min="2294" max="2294" width="8.6640625" style="3" customWidth="1"/>
    <col min="2295" max="2295" width="74.6640625" style="3" customWidth="1"/>
    <col min="2296" max="2296" width="8" style="3" bestFit="1" customWidth="1"/>
    <col min="2297" max="2297" width="7.33203125" style="3" bestFit="1" customWidth="1"/>
    <col min="2298" max="2298" width="13.33203125" style="3" customWidth="1"/>
    <col min="2299" max="2299" width="20.6640625" style="3" customWidth="1"/>
    <col min="2300" max="2308" width="0" style="3" hidden="1" customWidth="1"/>
    <col min="2309" max="2309" width="0.109375" style="3" customWidth="1"/>
    <col min="2310" max="2310" width="13" style="3" bestFit="1" customWidth="1"/>
    <col min="2311" max="2311" width="28.88671875" style="3" customWidth="1"/>
    <col min="2312" max="2549" width="9.109375" style="3"/>
    <col min="2550" max="2550" width="8.6640625" style="3" customWidth="1"/>
    <col min="2551" max="2551" width="74.6640625" style="3" customWidth="1"/>
    <col min="2552" max="2552" width="8" style="3" bestFit="1" customWidth="1"/>
    <col min="2553" max="2553" width="7.33203125" style="3" bestFit="1" customWidth="1"/>
    <col min="2554" max="2554" width="13.33203125" style="3" customWidth="1"/>
    <col min="2555" max="2555" width="20.6640625" style="3" customWidth="1"/>
    <col min="2556" max="2564" width="0" style="3" hidden="1" customWidth="1"/>
    <col min="2565" max="2565" width="0.109375" style="3" customWidth="1"/>
    <col min="2566" max="2566" width="13" style="3" bestFit="1" customWidth="1"/>
    <col min="2567" max="2567" width="28.88671875" style="3" customWidth="1"/>
    <col min="2568" max="2805" width="9.109375" style="3"/>
    <col min="2806" max="2806" width="8.6640625" style="3" customWidth="1"/>
    <col min="2807" max="2807" width="74.6640625" style="3" customWidth="1"/>
    <col min="2808" max="2808" width="8" style="3" bestFit="1" customWidth="1"/>
    <col min="2809" max="2809" width="7.33203125" style="3" bestFit="1" customWidth="1"/>
    <col min="2810" max="2810" width="13.33203125" style="3" customWidth="1"/>
    <col min="2811" max="2811" width="20.6640625" style="3" customWidth="1"/>
    <col min="2812" max="2820" width="0" style="3" hidden="1" customWidth="1"/>
    <col min="2821" max="2821" width="0.109375" style="3" customWidth="1"/>
    <col min="2822" max="2822" width="13" style="3" bestFit="1" customWidth="1"/>
    <col min="2823" max="2823" width="28.88671875" style="3" customWidth="1"/>
    <col min="2824" max="3061" width="9.109375" style="3"/>
    <col min="3062" max="3062" width="8.6640625" style="3" customWidth="1"/>
    <col min="3063" max="3063" width="74.6640625" style="3" customWidth="1"/>
    <col min="3064" max="3064" width="8" style="3" bestFit="1" customWidth="1"/>
    <col min="3065" max="3065" width="7.33203125" style="3" bestFit="1" customWidth="1"/>
    <col min="3066" max="3066" width="13.33203125" style="3" customWidth="1"/>
    <col min="3067" max="3067" width="20.6640625" style="3" customWidth="1"/>
    <col min="3068" max="3076" width="0" style="3" hidden="1" customWidth="1"/>
    <col min="3077" max="3077" width="0.109375" style="3" customWidth="1"/>
    <col min="3078" max="3078" width="13" style="3" bestFit="1" customWidth="1"/>
    <col min="3079" max="3079" width="28.88671875" style="3" customWidth="1"/>
    <col min="3080" max="3317" width="9.109375" style="3"/>
    <col min="3318" max="3318" width="8.6640625" style="3" customWidth="1"/>
    <col min="3319" max="3319" width="74.6640625" style="3" customWidth="1"/>
    <col min="3320" max="3320" width="8" style="3" bestFit="1" customWidth="1"/>
    <col min="3321" max="3321" width="7.33203125" style="3" bestFit="1" customWidth="1"/>
    <col min="3322" max="3322" width="13.33203125" style="3" customWidth="1"/>
    <col min="3323" max="3323" width="20.6640625" style="3" customWidth="1"/>
    <col min="3324" max="3332" width="0" style="3" hidden="1" customWidth="1"/>
    <col min="3333" max="3333" width="0.109375" style="3" customWidth="1"/>
    <col min="3334" max="3334" width="13" style="3" bestFit="1" customWidth="1"/>
    <col min="3335" max="3335" width="28.88671875" style="3" customWidth="1"/>
    <col min="3336" max="3573" width="9.109375" style="3"/>
    <col min="3574" max="3574" width="8.6640625" style="3" customWidth="1"/>
    <col min="3575" max="3575" width="74.6640625" style="3" customWidth="1"/>
    <col min="3576" max="3576" width="8" style="3" bestFit="1" customWidth="1"/>
    <col min="3577" max="3577" width="7.33203125" style="3" bestFit="1" customWidth="1"/>
    <col min="3578" max="3578" width="13.33203125" style="3" customWidth="1"/>
    <col min="3579" max="3579" width="20.6640625" style="3" customWidth="1"/>
    <col min="3580" max="3588" width="0" style="3" hidden="1" customWidth="1"/>
    <col min="3589" max="3589" width="0.109375" style="3" customWidth="1"/>
    <col min="3590" max="3590" width="13" style="3" bestFit="1" customWidth="1"/>
    <col min="3591" max="3591" width="28.88671875" style="3" customWidth="1"/>
    <col min="3592" max="3829" width="9.109375" style="3"/>
    <col min="3830" max="3830" width="8.6640625" style="3" customWidth="1"/>
    <col min="3831" max="3831" width="74.6640625" style="3" customWidth="1"/>
    <col min="3832" max="3832" width="8" style="3" bestFit="1" customWidth="1"/>
    <col min="3833" max="3833" width="7.33203125" style="3" bestFit="1" customWidth="1"/>
    <col min="3834" max="3834" width="13.33203125" style="3" customWidth="1"/>
    <col min="3835" max="3835" width="20.6640625" style="3" customWidth="1"/>
    <col min="3836" max="3844" width="0" style="3" hidden="1" customWidth="1"/>
    <col min="3845" max="3845" width="0.109375" style="3" customWidth="1"/>
    <col min="3846" max="3846" width="13" style="3" bestFit="1" customWidth="1"/>
    <col min="3847" max="3847" width="28.88671875" style="3" customWidth="1"/>
    <col min="3848" max="4085" width="9.109375" style="3"/>
    <col min="4086" max="4086" width="8.6640625" style="3" customWidth="1"/>
    <col min="4087" max="4087" width="74.6640625" style="3" customWidth="1"/>
    <col min="4088" max="4088" width="8" style="3" bestFit="1" customWidth="1"/>
    <col min="4089" max="4089" width="7.33203125" style="3" bestFit="1" customWidth="1"/>
    <col min="4090" max="4090" width="13.33203125" style="3" customWidth="1"/>
    <col min="4091" max="4091" width="20.6640625" style="3" customWidth="1"/>
    <col min="4092" max="4100" width="0" style="3" hidden="1" customWidth="1"/>
    <col min="4101" max="4101" width="0.109375" style="3" customWidth="1"/>
    <col min="4102" max="4102" width="13" style="3" bestFit="1" customWidth="1"/>
    <col min="4103" max="4103" width="28.88671875" style="3" customWidth="1"/>
    <col min="4104" max="4341" width="9.109375" style="3"/>
    <col min="4342" max="4342" width="8.6640625" style="3" customWidth="1"/>
    <col min="4343" max="4343" width="74.6640625" style="3" customWidth="1"/>
    <col min="4344" max="4344" width="8" style="3" bestFit="1" customWidth="1"/>
    <col min="4345" max="4345" width="7.33203125" style="3" bestFit="1" customWidth="1"/>
    <col min="4346" max="4346" width="13.33203125" style="3" customWidth="1"/>
    <col min="4347" max="4347" width="20.6640625" style="3" customWidth="1"/>
    <col min="4348" max="4356" width="0" style="3" hidden="1" customWidth="1"/>
    <col min="4357" max="4357" width="0.109375" style="3" customWidth="1"/>
    <col min="4358" max="4358" width="13" style="3" bestFit="1" customWidth="1"/>
    <col min="4359" max="4359" width="28.88671875" style="3" customWidth="1"/>
    <col min="4360" max="4597" width="9.109375" style="3"/>
    <col min="4598" max="4598" width="8.6640625" style="3" customWidth="1"/>
    <col min="4599" max="4599" width="74.6640625" style="3" customWidth="1"/>
    <col min="4600" max="4600" width="8" style="3" bestFit="1" customWidth="1"/>
    <col min="4601" max="4601" width="7.33203125" style="3" bestFit="1" customWidth="1"/>
    <col min="4602" max="4602" width="13.33203125" style="3" customWidth="1"/>
    <col min="4603" max="4603" width="20.6640625" style="3" customWidth="1"/>
    <col min="4604" max="4612" width="0" style="3" hidden="1" customWidth="1"/>
    <col min="4613" max="4613" width="0.109375" style="3" customWidth="1"/>
    <col min="4614" max="4614" width="13" style="3" bestFit="1" customWidth="1"/>
    <col min="4615" max="4615" width="28.88671875" style="3" customWidth="1"/>
    <col min="4616" max="4853" width="9.109375" style="3"/>
    <col min="4854" max="4854" width="8.6640625" style="3" customWidth="1"/>
    <col min="4855" max="4855" width="74.6640625" style="3" customWidth="1"/>
    <col min="4856" max="4856" width="8" style="3" bestFit="1" customWidth="1"/>
    <col min="4857" max="4857" width="7.33203125" style="3" bestFit="1" customWidth="1"/>
    <col min="4858" max="4858" width="13.33203125" style="3" customWidth="1"/>
    <col min="4859" max="4859" width="20.6640625" style="3" customWidth="1"/>
    <col min="4860" max="4868" width="0" style="3" hidden="1" customWidth="1"/>
    <col min="4869" max="4869" width="0.109375" style="3" customWidth="1"/>
    <col min="4870" max="4870" width="13" style="3" bestFit="1" customWidth="1"/>
    <col min="4871" max="4871" width="28.88671875" style="3" customWidth="1"/>
    <col min="4872" max="5109" width="9.109375" style="3"/>
    <col min="5110" max="5110" width="8.6640625" style="3" customWidth="1"/>
    <col min="5111" max="5111" width="74.6640625" style="3" customWidth="1"/>
    <col min="5112" max="5112" width="8" style="3" bestFit="1" customWidth="1"/>
    <col min="5113" max="5113" width="7.33203125" style="3" bestFit="1" customWidth="1"/>
    <col min="5114" max="5114" width="13.33203125" style="3" customWidth="1"/>
    <col min="5115" max="5115" width="20.6640625" style="3" customWidth="1"/>
    <col min="5116" max="5124" width="0" style="3" hidden="1" customWidth="1"/>
    <col min="5125" max="5125" width="0.109375" style="3" customWidth="1"/>
    <col min="5126" max="5126" width="13" style="3" bestFit="1" customWidth="1"/>
    <col min="5127" max="5127" width="28.88671875" style="3" customWidth="1"/>
    <col min="5128" max="5365" width="9.109375" style="3"/>
    <col min="5366" max="5366" width="8.6640625" style="3" customWidth="1"/>
    <col min="5367" max="5367" width="74.6640625" style="3" customWidth="1"/>
    <col min="5368" max="5368" width="8" style="3" bestFit="1" customWidth="1"/>
    <col min="5369" max="5369" width="7.33203125" style="3" bestFit="1" customWidth="1"/>
    <col min="5370" max="5370" width="13.33203125" style="3" customWidth="1"/>
    <col min="5371" max="5371" width="20.6640625" style="3" customWidth="1"/>
    <col min="5372" max="5380" width="0" style="3" hidden="1" customWidth="1"/>
    <col min="5381" max="5381" width="0.109375" style="3" customWidth="1"/>
    <col min="5382" max="5382" width="13" style="3" bestFit="1" customWidth="1"/>
    <col min="5383" max="5383" width="28.88671875" style="3" customWidth="1"/>
    <col min="5384" max="5621" width="9.109375" style="3"/>
    <col min="5622" max="5622" width="8.6640625" style="3" customWidth="1"/>
    <col min="5623" max="5623" width="74.6640625" style="3" customWidth="1"/>
    <col min="5624" max="5624" width="8" style="3" bestFit="1" customWidth="1"/>
    <col min="5625" max="5625" width="7.33203125" style="3" bestFit="1" customWidth="1"/>
    <col min="5626" max="5626" width="13.33203125" style="3" customWidth="1"/>
    <col min="5627" max="5627" width="20.6640625" style="3" customWidth="1"/>
    <col min="5628" max="5636" width="0" style="3" hidden="1" customWidth="1"/>
    <col min="5637" max="5637" width="0.109375" style="3" customWidth="1"/>
    <col min="5638" max="5638" width="13" style="3" bestFit="1" customWidth="1"/>
    <col min="5639" max="5639" width="28.88671875" style="3" customWidth="1"/>
    <col min="5640" max="5877" width="9.109375" style="3"/>
    <col min="5878" max="5878" width="8.6640625" style="3" customWidth="1"/>
    <col min="5879" max="5879" width="74.6640625" style="3" customWidth="1"/>
    <col min="5880" max="5880" width="8" style="3" bestFit="1" customWidth="1"/>
    <col min="5881" max="5881" width="7.33203125" style="3" bestFit="1" customWidth="1"/>
    <col min="5882" max="5882" width="13.33203125" style="3" customWidth="1"/>
    <col min="5883" max="5883" width="20.6640625" style="3" customWidth="1"/>
    <col min="5884" max="5892" width="0" style="3" hidden="1" customWidth="1"/>
    <col min="5893" max="5893" width="0.109375" style="3" customWidth="1"/>
    <col min="5894" max="5894" width="13" style="3" bestFit="1" customWidth="1"/>
    <col min="5895" max="5895" width="28.88671875" style="3" customWidth="1"/>
    <col min="5896" max="6133" width="9.109375" style="3"/>
    <col min="6134" max="6134" width="8.6640625" style="3" customWidth="1"/>
    <col min="6135" max="6135" width="74.6640625" style="3" customWidth="1"/>
    <col min="6136" max="6136" width="8" style="3" bestFit="1" customWidth="1"/>
    <col min="6137" max="6137" width="7.33203125" style="3" bestFit="1" customWidth="1"/>
    <col min="6138" max="6138" width="13.33203125" style="3" customWidth="1"/>
    <col min="6139" max="6139" width="20.6640625" style="3" customWidth="1"/>
    <col min="6140" max="6148" width="0" style="3" hidden="1" customWidth="1"/>
    <col min="6149" max="6149" width="0.109375" style="3" customWidth="1"/>
    <col min="6150" max="6150" width="13" style="3" bestFit="1" customWidth="1"/>
    <col min="6151" max="6151" width="28.88671875" style="3" customWidth="1"/>
    <col min="6152" max="6389" width="9.109375" style="3"/>
    <col min="6390" max="6390" width="8.6640625" style="3" customWidth="1"/>
    <col min="6391" max="6391" width="74.6640625" style="3" customWidth="1"/>
    <col min="6392" max="6392" width="8" style="3" bestFit="1" customWidth="1"/>
    <col min="6393" max="6393" width="7.33203125" style="3" bestFit="1" customWidth="1"/>
    <col min="6394" max="6394" width="13.33203125" style="3" customWidth="1"/>
    <col min="6395" max="6395" width="20.6640625" style="3" customWidth="1"/>
    <col min="6396" max="6404" width="0" style="3" hidden="1" customWidth="1"/>
    <col min="6405" max="6405" width="0.109375" style="3" customWidth="1"/>
    <col min="6406" max="6406" width="13" style="3" bestFit="1" customWidth="1"/>
    <col min="6407" max="6407" width="28.88671875" style="3" customWidth="1"/>
    <col min="6408" max="6645" width="9.109375" style="3"/>
    <col min="6646" max="6646" width="8.6640625" style="3" customWidth="1"/>
    <col min="6647" max="6647" width="74.6640625" style="3" customWidth="1"/>
    <col min="6648" max="6648" width="8" style="3" bestFit="1" customWidth="1"/>
    <col min="6649" max="6649" width="7.33203125" style="3" bestFit="1" customWidth="1"/>
    <col min="6650" max="6650" width="13.33203125" style="3" customWidth="1"/>
    <col min="6651" max="6651" width="20.6640625" style="3" customWidth="1"/>
    <col min="6652" max="6660" width="0" style="3" hidden="1" customWidth="1"/>
    <col min="6661" max="6661" width="0.109375" style="3" customWidth="1"/>
    <col min="6662" max="6662" width="13" style="3" bestFit="1" customWidth="1"/>
    <col min="6663" max="6663" width="28.88671875" style="3" customWidth="1"/>
    <col min="6664" max="6901" width="9.109375" style="3"/>
    <col min="6902" max="6902" width="8.6640625" style="3" customWidth="1"/>
    <col min="6903" max="6903" width="74.6640625" style="3" customWidth="1"/>
    <col min="6904" max="6904" width="8" style="3" bestFit="1" customWidth="1"/>
    <col min="6905" max="6905" width="7.33203125" style="3" bestFit="1" customWidth="1"/>
    <col min="6906" max="6906" width="13.33203125" style="3" customWidth="1"/>
    <col min="6907" max="6907" width="20.6640625" style="3" customWidth="1"/>
    <col min="6908" max="6916" width="0" style="3" hidden="1" customWidth="1"/>
    <col min="6917" max="6917" width="0.109375" style="3" customWidth="1"/>
    <col min="6918" max="6918" width="13" style="3" bestFit="1" customWidth="1"/>
    <col min="6919" max="6919" width="28.88671875" style="3" customWidth="1"/>
    <col min="6920" max="7157" width="9.109375" style="3"/>
    <col min="7158" max="7158" width="8.6640625" style="3" customWidth="1"/>
    <col min="7159" max="7159" width="74.6640625" style="3" customWidth="1"/>
    <col min="7160" max="7160" width="8" style="3" bestFit="1" customWidth="1"/>
    <col min="7161" max="7161" width="7.33203125" style="3" bestFit="1" customWidth="1"/>
    <col min="7162" max="7162" width="13.33203125" style="3" customWidth="1"/>
    <col min="7163" max="7163" width="20.6640625" style="3" customWidth="1"/>
    <col min="7164" max="7172" width="0" style="3" hidden="1" customWidth="1"/>
    <col min="7173" max="7173" width="0.109375" style="3" customWidth="1"/>
    <col min="7174" max="7174" width="13" style="3" bestFit="1" customWidth="1"/>
    <col min="7175" max="7175" width="28.88671875" style="3" customWidth="1"/>
    <col min="7176" max="7413" width="9.109375" style="3"/>
    <col min="7414" max="7414" width="8.6640625" style="3" customWidth="1"/>
    <col min="7415" max="7415" width="74.6640625" style="3" customWidth="1"/>
    <col min="7416" max="7416" width="8" style="3" bestFit="1" customWidth="1"/>
    <col min="7417" max="7417" width="7.33203125" style="3" bestFit="1" customWidth="1"/>
    <col min="7418" max="7418" width="13.33203125" style="3" customWidth="1"/>
    <col min="7419" max="7419" width="20.6640625" style="3" customWidth="1"/>
    <col min="7420" max="7428" width="0" style="3" hidden="1" customWidth="1"/>
    <col min="7429" max="7429" width="0.109375" style="3" customWidth="1"/>
    <col min="7430" max="7430" width="13" style="3" bestFit="1" customWidth="1"/>
    <col min="7431" max="7431" width="28.88671875" style="3" customWidth="1"/>
    <col min="7432" max="7669" width="9.109375" style="3"/>
    <col min="7670" max="7670" width="8.6640625" style="3" customWidth="1"/>
    <col min="7671" max="7671" width="74.6640625" style="3" customWidth="1"/>
    <col min="7672" max="7672" width="8" style="3" bestFit="1" customWidth="1"/>
    <col min="7673" max="7673" width="7.33203125" style="3" bestFit="1" customWidth="1"/>
    <col min="7674" max="7674" width="13.33203125" style="3" customWidth="1"/>
    <col min="7675" max="7675" width="20.6640625" style="3" customWidth="1"/>
    <col min="7676" max="7684" width="0" style="3" hidden="1" customWidth="1"/>
    <col min="7685" max="7685" width="0.109375" style="3" customWidth="1"/>
    <col min="7686" max="7686" width="13" style="3" bestFit="1" customWidth="1"/>
    <col min="7687" max="7687" width="28.88671875" style="3" customWidth="1"/>
    <col min="7688" max="7925" width="9.109375" style="3"/>
    <col min="7926" max="7926" width="8.6640625" style="3" customWidth="1"/>
    <col min="7927" max="7927" width="74.6640625" style="3" customWidth="1"/>
    <col min="7928" max="7928" width="8" style="3" bestFit="1" customWidth="1"/>
    <col min="7929" max="7929" width="7.33203125" style="3" bestFit="1" customWidth="1"/>
    <col min="7930" max="7930" width="13.33203125" style="3" customWidth="1"/>
    <col min="7931" max="7931" width="20.6640625" style="3" customWidth="1"/>
    <col min="7932" max="7940" width="0" style="3" hidden="1" customWidth="1"/>
    <col min="7941" max="7941" width="0.109375" style="3" customWidth="1"/>
    <col min="7942" max="7942" width="13" style="3" bestFit="1" customWidth="1"/>
    <col min="7943" max="7943" width="28.88671875" style="3" customWidth="1"/>
    <col min="7944" max="8181" width="9.109375" style="3"/>
    <col min="8182" max="8182" width="8.6640625" style="3" customWidth="1"/>
    <col min="8183" max="8183" width="74.6640625" style="3" customWidth="1"/>
    <col min="8184" max="8184" width="8" style="3" bestFit="1" customWidth="1"/>
    <col min="8185" max="8185" width="7.33203125" style="3" bestFit="1" customWidth="1"/>
    <col min="8186" max="8186" width="13.33203125" style="3" customWidth="1"/>
    <col min="8187" max="8187" width="20.6640625" style="3" customWidth="1"/>
    <col min="8188" max="8196" width="0" style="3" hidden="1" customWidth="1"/>
    <col min="8197" max="8197" width="0.109375" style="3" customWidth="1"/>
    <col min="8198" max="8198" width="13" style="3" bestFit="1" customWidth="1"/>
    <col min="8199" max="8199" width="28.88671875" style="3" customWidth="1"/>
    <col min="8200" max="8437" width="9.109375" style="3"/>
    <col min="8438" max="8438" width="8.6640625" style="3" customWidth="1"/>
    <col min="8439" max="8439" width="74.6640625" style="3" customWidth="1"/>
    <col min="8440" max="8440" width="8" style="3" bestFit="1" customWidth="1"/>
    <col min="8441" max="8441" width="7.33203125" style="3" bestFit="1" customWidth="1"/>
    <col min="8442" max="8442" width="13.33203125" style="3" customWidth="1"/>
    <col min="8443" max="8443" width="20.6640625" style="3" customWidth="1"/>
    <col min="8444" max="8452" width="0" style="3" hidden="1" customWidth="1"/>
    <col min="8453" max="8453" width="0.109375" style="3" customWidth="1"/>
    <col min="8454" max="8454" width="13" style="3" bestFit="1" customWidth="1"/>
    <col min="8455" max="8455" width="28.88671875" style="3" customWidth="1"/>
    <col min="8456" max="8693" width="9.109375" style="3"/>
    <col min="8694" max="8694" width="8.6640625" style="3" customWidth="1"/>
    <col min="8695" max="8695" width="74.6640625" style="3" customWidth="1"/>
    <col min="8696" max="8696" width="8" style="3" bestFit="1" customWidth="1"/>
    <col min="8697" max="8697" width="7.33203125" style="3" bestFit="1" customWidth="1"/>
    <col min="8698" max="8698" width="13.33203125" style="3" customWidth="1"/>
    <col min="8699" max="8699" width="20.6640625" style="3" customWidth="1"/>
    <col min="8700" max="8708" width="0" style="3" hidden="1" customWidth="1"/>
    <col min="8709" max="8709" width="0.109375" style="3" customWidth="1"/>
    <col min="8710" max="8710" width="13" style="3" bestFit="1" customWidth="1"/>
    <col min="8711" max="8711" width="28.88671875" style="3" customWidth="1"/>
    <col min="8712" max="8949" width="9.109375" style="3"/>
    <col min="8950" max="8950" width="8.6640625" style="3" customWidth="1"/>
    <col min="8951" max="8951" width="74.6640625" style="3" customWidth="1"/>
    <col min="8952" max="8952" width="8" style="3" bestFit="1" customWidth="1"/>
    <col min="8953" max="8953" width="7.33203125" style="3" bestFit="1" customWidth="1"/>
    <col min="8954" max="8954" width="13.33203125" style="3" customWidth="1"/>
    <col min="8955" max="8955" width="20.6640625" style="3" customWidth="1"/>
    <col min="8956" max="8964" width="0" style="3" hidden="1" customWidth="1"/>
    <col min="8965" max="8965" width="0.109375" style="3" customWidth="1"/>
    <col min="8966" max="8966" width="13" style="3" bestFit="1" customWidth="1"/>
    <col min="8967" max="8967" width="28.88671875" style="3" customWidth="1"/>
    <col min="8968" max="9205" width="9.109375" style="3"/>
    <col min="9206" max="9206" width="8.6640625" style="3" customWidth="1"/>
    <col min="9207" max="9207" width="74.6640625" style="3" customWidth="1"/>
    <col min="9208" max="9208" width="8" style="3" bestFit="1" customWidth="1"/>
    <col min="9209" max="9209" width="7.33203125" style="3" bestFit="1" customWidth="1"/>
    <col min="9210" max="9210" width="13.33203125" style="3" customWidth="1"/>
    <col min="9211" max="9211" width="20.6640625" style="3" customWidth="1"/>
    <col min="9212" max="9220" width="0" style="3" hidden="1" customWidth="1"/>
    <col min="9221" max="9221" width="0.109375" style="3" customWidth="1"/>
    <col min="9222" max="9222" width="13" style="3" bestFit="1" customWidth="1"/>
    <col min="9223" max="9223" width="28.88671875" style="3" customWidth="1"/>
    <col min="9224" max="9461" width="9.109375" style="3"/>
    <col min="9462" max="9462" width="8.6640625" style="3" customWidth="1"/>
    <col min="9463" max="9463" width="74.6640625" style="3" customWidth="1"/>
    <col min="9464" max="9464" width="8" style="3" bestFit="1" customWidth="1"/>
    <col min="9465" max="9465" width="7.33203125" style="3" bestFit="1" customWidth="1"/>
    <col min="9466" max="9466" width="13.33203125" style="3" customWidth="1"/>
    <col min="9467" max="9467" width="20.6640625" style="3" customWidth="1"/>
    <col min="9468" max="9476" width="0" style="3" hidden="1" customWidth="1"/>
    <col min="9477" max="9477" width="0.109375" style="3" customWidth="1"/>
    <col min="9478" max="9478" width="13" style="3" bestFit="1" customWidth="1"/>
    <col min="9479" max="9479" width="28.88671875" style="3" customWidth="1"/>
    <col min="9480" max="9717" width="9.109375" style="3"/>
    <col min="9718" max="9718" width="8.6640625" style="3" customWidth="1"/>
    <col min="9719" max="9719" width="74.6640625" style="3" customWidth="1"/>
    <col min="9720" max="9720" width="8" style="3" bestFit="1" customWidth="1"/>
    <col min="9721" max="9721" width="7.33203125" style="3" bestFit="1" customWidth="1"/>
    <col min="9722" max="9722" width="13.33203125" style="3" customWidth="1"/>
    <col min="9723" max="9723" width="20.6640625" style="3" customWidth="1"/>
    <col min="9724" max="9732" width="0" style="3" hidden="1" customWidth="1"/>
    <col min="9733" max="9733" width="0.109375" style="3" customWidth="1"/>
    <col min="9734" max="9734" width="13" style="3" bestFit="1" customWidth="1"/>
    <col min="9735" max="9735" width="28.88671875" style="3" customWidth="1"/>
    <col min="9736" max="9973" width="9.109375" style="3"/>
    <col min="9974" max="9974" width="8.6640625" style="3" customWidth="1"/>
    <col min="9975" max="9975" width="74.6640625" style="3" customWidth="1"/>
    <col min="9976" max="9976" width="8" style="3" bestFit="1" customWidth="1"/>
    <col min="9977" max="9977" width="7.33203125" style="3" bestFit="1" customWidth="1"/>
    <col min="9978" max="9978" width="13.33203125" style="3" customWidth="1"/>
    <col min="9979" max="9979" width="20.6640625" style="3" customWidth="1"/>
    <col min="9980" max="9988" width="0" style="3" hidden="1" customWidth="1"/>
    <col min="9989" max="9989" width="0.109375" style="3" customWidth="1"/>
    <col min="9990" max="9990" width="13" style="3" bestFit="1" customWidth="1"/>
    <col min="9991" max="9991" width="28.88671875" style="3" customWidth="1"/>
    <col min="9992" max="10229" width="9.109375" style="3"/>
    <col min="10230" max="10230" width="8.6640625" style="3" customWidth="1"/>
    <col min="10231" max="10231" width="74.6640625" style="3" customWidth="1"/>
    <col min="10232" max="10232" width="8" style="3" bestFit="1" customWidth="1"/>
    <col min="10233" max="10233" width="7.33203125" style="3" bestFit="1" customWidth="1"/>
    <col min="10234" max="10234" width="13.33203125" style="3" customWidth="1"/>
    <col min="10235" max="10235" width="20.6640625" style="3" customWidth="1"/>
    <col min="10236" max="10244" width="0" style="3" hidden="1" customWidth="1"/>
    <col min="10245" max="10245" width="0.109375" style="3" customWidth="1"/>
    <col min="10246" max="10246" width="13" style="3" bestFit="1" customWidth="1"/>
    <col min="10247" max="10247" width="28.88671875" style="3" customWidth="1"/>
    <col min="10248" max="10485" width="9.109375" style="3"/>
    <col min="10486" max="10486" width="8.6640625" style="3" customWidth="1"/>
    <col min="10487" max="10487" width="74.6640625" style="3" customWidth="1"/>
    <col min="10488" max="10488" width="8" style="3" bestFit="1" customWidth="1"/>
    <col min="10489" max="10489" width="7.33203125" style="3" bestFit="1" customWidth="1"/>
    <col min="10490" max="10490" width="13.33203125" style="3" customWidth="1"/>
    <col min="10491" max="10491" width="20.6640625" style="3" customWidth="1"/>
    <col min="10492" max="10500" width="0" style="3" hidden="1" customWidth="1"/>
    <col min="10501" max="10501" width="0.109375" style="3" customWidth="1"/>
    <col min="10502" max="10502" width="13" style="3" bestFit="1" customWidth="1"/>
    <col min="10503" max="10503" width="28.88671875" style="3" customWidth="1"/>
    <col min="10504" max="10741" width="9.109375" style="3"/>
    <col min="10742" max="10742" width="8.6640625" style="3" customWidth="1"/>
    <col min="10743" max="10743" width="74.6640625" style="3" customWidth="1"/>
    <col min="10744" max="10744" width="8" style="3" bestFit="1" customWidth="1"/>
    <col min="10745" max="10745" width="7.33203125" style="3" bestFit="1" customWidth="1"/>
    <col min="10746" max="10746" width="13.33203125" style="3" customWidth="1"/>
    <col min="10747" max="10747" width="20.6640625" style="3" customWidth="1"/>
    <col min="10748" max="10756" width="0" style="3" hidden="1" customWidth="1"/>
    <col min="10757" max="10757" width="0.109375" style="3" customWidth="1"/>
    <col min="10758" max="10758" width="13" style="3" bestFit="1" customWidth="1"/>
    <col min="10759" max="10759" width="28.88671875" style="3" customWidth="1"/>
    <col min="10760" max="10997" width="9.109375" style="3"/>
    <col min="10998" max="10998" width="8.6640625" style="3" customWidth="1"/>
    <col min="10999" max="10999" width="74.6640625" style="3" customWidth="1"/>
    <col min="11000" max="11000" width="8" style="3" bestFit="1" customWidth="1"/>
    <col min="11001" max="11001" width="7.33203125" style="3" bestFit="1" customWidth="1"/>
    <col min="11002" max="11002" width="13.33203125" style="3" customWidth="1"/>
    <col min="11003" max="11003" width="20.6640625" style="3" customWidth="1"/>
    <col min="11004" max="11012" width="0" style="3" hidden="1" customWidth="1"/>
    <col min="11013" max="11013" width="0.109375" style="3" customWidth="1"/>
    <col min="11014" max="11014" width="13" style="3" bestFit="1" customWidth="1"/>
    <col min="11015" max="11015" width="28.88671875" style="3" customWidth="1"/>
    <col min="11016" max="11253" width="9.109375" style="3"/>
    <col min="11254" max="11254" width="8.6640625" style="3" customWidth="1"/>
    <col min="11255" max="11255" width="74.6640625" style="3" customWidth="1"/>
    <col min="11256" max="11256" width="8" style="3" bestFit="1" customWidth="1"/>
    <col min="11257" max="11257" width="7.33203125" style="3" bestFit="1" customWidth="1"/>
    <col min="11258" max="11258" width="13.33203125" style="3" customWidth="1"/>
    <col min="11259" max="11259" width="20.6640625" style="3" customWidth="1"/>
    <col min="11260" max="11268" width="0" style="3" hidden="1" customWidth="1"/>
    <col min="11269" max="11269" width="0.109375" style="3" customWidth="1"/>
    <col min="11270" max="11270" width="13" style="3" bestFit="1" customWidth="1"/>
    <col min="11271" max="11271" width="28.88671875" style="3" customWidth="1"/>
    <col min="11272" max="11509" width="9.109375" style="3"/>
    <col min="11510" max="11510" width="8.6640625" style="3" customWidth="1"/>
    <col min="11511" max="11511" width="74.6640625" style="3" customWidth="1"/>
    <col min="11512" max="11512" width="8" style="3" bestFit="1" customWidth="1"/>
    <col min="11513" max="11513" width="7.33203125" style="3" bestFit="1" customWidth="1"/>
    <col min="11514" max="11514" width="13.33203125" style="3" customWidth="1"/>
    <col min="11515" max="11515" width="20.6640625" style="3" customWidth="1"/>
    <col min="11516" max="11524" width="0" style="3" hidden="1" customWidth="1"/>
    <col min="11525" max="11525" width="0.109375" style="3" customWidth="1"/>
    <col min="11526" max="11526" width="13" style="3" bestFit="1" customWidth="1"/>
    <col min="11527" max="11527" width="28.88671875" style="3" customWidth="1"/>
    <col min="11528" max="11765" width="9.109375" style="3"/>
    <col min="11766" max="11766" width="8.6640625" style="3" customWidth="1"/>
    <col min="11767" max="11767" width="74.6640625" style="3" customWidth="1"/>
    <col min="11768" max="11768" width="8" style="3" bestFit="1" customWidth="1"/>
    <col min="11769" max="11769" width="7.33203125" style="3" bestFit="1" customWidth="1"/>
    <col min="11770" max="11770" width="13.33203125" style="3" customWidth="1"/>
    <col min="11771" max="11771" width="20.6640625" style="3" customWidth="1"/>
    <col min="11772" max="11780" width="0" style="3" hidden="1" customWidth="1"/>
    <col min="11781" max="11781" width="0.109375" style="3" customWidth="1"/>
    <col min="11782" max="11782" width="13" style="3" bestFit="1" customWidth="1"/>
    <col min="11783" max="11783" width="28.88671875" style="3" customWidth="1"/>
    <col min="11784" max="12021" width="9.109375" style="3"/>
    <col min="12022" max="12022" width="8.6640625" style="3" customWidth="1"/>
    <col min="12023" max="12023" width="74.6640625" style="3" customWidth="1"/>
    <col min="12024" max="12024" width="8" style="3" bestFit="1" customWidth="1"/>
    <col min="12025" max="12025" width="7.33203125" style="3" bestFit="1" customWidth="1"/>
    <col min="12026" max="12026" width="13.33203125" style="3" customWidth="1"/>
    <col min="12027" max="12027" width="20.6640625" style="3" customWidth="1"/>
    <col min="12028" max="12036" width="0" style="3" hidden="1" customWidth="1"/>
    <col min="12037" max="12037" width="0.109375" style="3" customWidth="1"/>
    <col min="12038" max="12038" width="13" style="3" bestFit="1" customWidth="1"/>
    <col min="12039" max="12039" width="28.88671875" style="3" customWidth="1"/>
    <col min="12040" max="12277" width="9.109375" style="3"/>
    <col min="12278" max="12278" width="8.6640625" style="3" customWidth="1"/>
    <col min="12279" max="12279" width="74.6640625" style="3" customWidth="1"/>
    <col min="12280" max="12280" width="8" style="3" bestFit="1" customWidth="1"/>
    <col min="12281" max="12281" width="7.33203125" style="3" bestFit="1" customWidth="1"/>
    <col min="12282" max="12282" width="13.33203125" style="3" customWidth="1"/>
    <col min="12283" max="12283" width="20.6640625" style="3" customWidth="1"/>
    <col min="12284" max="12292" width="0" style="3" hidden="1" customWidth="1"/>
    <col min="12293" max="12293" width="0.109375" style="3" customWidth="1"/>
    <col min="12294" max="12294" width="13" style="3" bestFit="1" customWidth="1"/>
    <col min="12295" max="12295" width="28.88671875" style="3" customWidth="1"/>
    <col min="12296" max="12533" width="9.109375" style="3"/>
    <col min="12534" max="12534" width="8.6640625" style="3" customWidth="1"/>
    <col min="12535" max="12535" width="74.6640625" style="3" customWidth="1"/>
    <col min="12536" max="12536" width="8" style="3" bestFit="1" customWidth="1"/>
    <col min="12537" max="12537" width="7.33203125" style="3" bestFit="1" customWidth="1"/>
    <col min="12538" max="12538" width="13.33203125" style="3" customWidth="1"/>
    <col min="12539" max="12539" width="20.6640625" style="3" customWidth="1"/>
    <col min="12540" max="12548" width="0" style="3" hidden="1" customWidth="1"/>
    <col min="12549" max="12549" width="0.109375" style="3" customWidth="1"/>
    <col min="12550" max="12550" width="13" style="3" bestFit="1" customWidth="1"/>
    <col min="12551" max="12551" width="28.88671875" style="3" customWidth="1"/>
    <col min="12552" max="12789" width="9.109375" style="3"/>
    <col min="12790" max="12790" width="8.6640625" style="3" customWidth="1"/>
    <col min="12791" max="12791" width="74.6640625" style="3" customWidth="1"/>
    <col min="12792" max="12792" width="8" style="3" bestFit="1" customWidth="1"/>
    <col min="12793" max="12793" width="7.33203125" style="3" bestFit="1" customWidth="1"/>
    <col min="12794" max="12794" width="13.33203125" style="3" customWidth="1"/>
    <col min="12795" max="12795" width="20.6640625" style="3" customWidth="1"/>
    <col min="12796" max="12804" width="0" style="3" hidden="1" customWidth="1"/>
    <col min="12805" max="12805" width="0.109375" style="3" customWidth="1"/>
    <col min="12806" max="12806" width="13" style="3" bestFit="1" customWidth="1"/>
    <col min="12807" max="12807" width="28.88671875" style="3" customWidth="1"/>
    <col min="12808" max="13045" width="9.109375" style="3"/>
    <col min="13046" max="13046" width="8.6640625" style="3" customWidth="1"/>
    <col min="13047" max="13047" width="74.6640625" style="3" customWidth="1"/>
    <col min="13048" max="13048" width="8" style="3" bestFit="1" customWidth="1"/>
    <col min="13049" max="13049" width="7.33203125" style="3" bestFit="1" customWidth="1"/>
    <col min="13050" max="13050" width="13.33203125" style="3" customWidth="1"/>
    <col min="13051" max="13051" width="20.6640625" style="3" customWidth="1"/>
    <col min="13052" max="13060" width="0" style="3" hidden="1" customWidth="1"/>
    <col min="13061" max="13061" width="0.109375" style="3" customWidth="1"/>
    <col min="13062" max="13062" width="13" style="3" bestFit="1" customWidth="1"/>
    <col min="13063" max="13063" width="28.88671875" style="3" customWidth="1"/>
    <col min="13064" max="13301" width="9.109375" style="3"/>
    <col min="13302" max="13302" width="8.6640625" style="3" customWidth="1"/>
    <col min="13303" max="13303" width="74.6640625" style="3" customWidth="1"/>
    <col min="13304" max="13304" width="8" style="3" bestFit="1" customWidth="1"/>
    <col min="13305" max="13305" width="7.33203125" style="3" bestFit="1" customWidth="1"/>
    <col min="13306" max="13306" width="13.33203125" style="3" customWidth="1"/>
    <col min="13307" max="13307" width="20.6640625" style="3" customWidth="1"/>
    <col min="13308" max="13316" width="0" style="3" hidden="1" customWidth="1"/>
    <col min="13317" max="13317" width="0.109375" style="3" customWidth="1"/>
    <col min="13318" max="13318" width="13" style="3" bestFit="1" customWidth="1"/>
    <col min="13319" max="13319" width="28.88671875" style="3" customWidth="1"/>
    <col min="13320" max="13557" width="9.109375" style="3"/>
    <col min="13558" max="13558" width="8.6640625" style="3" customWidth="1"/>
    <col min="13559" max="13559" width="74.6640625" style="3" customWidth="1"/>
    <col min="13560" max="13560" width="8" style="3" bestFit="1" customWidth="1"/>
    <col min="13561" max="13561" width="7.33203125" style="3" bestFit="1" customWidth="1"/>
    <col min="13562" max="13562" width="13.33203125" style="3" customWidth="1"/>
    <col min="13563" max="13563" width="20.6640625" style="3" customWidth="1"/>
    <col min="13564" max="13572" width="0" style="3" hidden="1" customWidth="1"/>
    <col min="13573" max="13573" width="0.109375" style="3" customWidth="1"/>
    <col min="13574" max="13574" width="13" style="3" bestFit="1" customWidth="1"/>
    <col min="13575" max="13575" width="28.88671875" style="3" customWidth="1"/>
    <col min="13576" max="13813" width="9.109375" style="3"/>
    <col min="13814" max="13814" width="8.6640625" style="3" customWidth="1"/>
    <col min="13815" max="13815" width="74.6640625" style="3" customWidth="1"/>
    <col min="13816" max="13816" width="8" style="3" bestFit="1" customWidth="1"/>
    <col min="13817" max="13817" width="7.33203125" style="3" bestFit="1" customWidth="1"/>
    <col min="13818" max="13818" width="13.33203125" style="3" customWidth="1"/>
    <col min="13819" max="13819" width="20.6640625" style="3" customWidth="1"/>
    <col min="13820" max="13828" width="0" style="3" hidden="1" customWidth="1"/>
    <col min="13829" max="13829" width="0.109375" style="3" customWidth="1"/>
    <col min="13830" max="13830" width="13" style="3" bestFit="1" customWidth="1"/>
    <col min="13831" max="13831" width="28.88671875" style="3" customWidth="1"/>
    <col min="13832" max="14069" width="9.109375" style="3"/>
    <col min="14070" max="14070" width="8.6640625" style="3" customWidth="1"/>
    <col min="14071" max="14071" width="74.6640625" style="3" customWidth="1"/>
    <col min="14072" max="14072" width="8" style="3" bestFit="1" customWidth="1"/>
    <col min="14073" max="14073" width="7.33203125" style="3" bestFit="1" customWidth="1"/>
    <col min="14074" max="14074" width="13.33203125" style="3" customWidth="1"/>
    <col min="14075" max="14075" width="20.6640625" style="3" customWidth="1"/>
    <col min="14076" max="14084" width="0" style="3" hidden="1" customWidth="1"/>
    <col min="14085" max="14085" width="0.109375" style="3" customWidth="1"/>
    <col min="14086" max="14086" width="13" style="3" bestFit="1" customWidth="1"/>
    <col min="14087" max="14087" width="28.88671875" style="3" customWidth="1"/>
    <col min="14088" max="14325" width="9.109375" style="3"/>
    <col min="14326" max="14326" width="8.6640625" style="3" customWidth="1"/>
    <col min="14327" max="14327" width="74.6640625" style="3" customWidth="1"/>
    <col min="14328" max="14328" width="8" style="3" bestFit="1" customWidth="1"/>
    <col min="14329" max="14329" width="7.33203125" style="3" bestFit="1" customWidth="1"/>
    <col min="14330" max="14330" width="13.33203125" style="3" customWidth="1"/>
    <col min="14331" max="14331" width="20.6640625" style="3" customWidth="1"/>
    <col min="14332" max="14340" width="0" style="3" hidden="1" customWidth="1"/>
    <col min="14341" max="14341" width="0.109375" style="3" customWidth="1"/>
    <col min="14342" max="14342" width="13" style="3" bestFit="1" customWidth="1"/>
    <col min="14343" max="14343" width="28.88671875" style="3" customWidth="1"/>
    <col min="14344" max="14581" width="9.109375" style="3"/>
    <col min="14582" max="14582" width="8.6640625" style="3" customWidth="1"/>
    <col min="14583" max="14583" width="74.6640625" style="3" customWidth="1"/>
    <col min="14584" max="14584" width="8" style="3" bestFit="1" customWidth="1"/>
    <col min="14585" max="14585" width="7.33203125" style="3" bestFit="1" customWidth="1"/>
    <col min="14586" max="14586" width="13.33203125" style="3" customWidth="1"/>
    <col min="14587" max="14587" width="20.6640625" style="3" customWidth="1"/>
    <col min="14588" max="14596" width="0" style="3" hidden="1" customWidth="1"/>
    <col min="14597" max="14597" width="0.109375" style="3" customWidth="1"/>
    <col min="14598" max="14598" width="13" style="3" bestFit="1" customWidth="1"/>
    <col min="14599" max="14599" width="28.88671875" style="3" customWidth="1"/>
    <col min="14600" max="14837" width="9.109375" style="3"/>
    <col min="14838" max="14838" width="8.6640625" style="3" customWidth="1"/>
    <col min="14839" max="14839" width="74.6640625" style="3" customWidth="1"/>
    <col min="14840" max="14840" width="8" style="3" bestFit="1" customWidth="1"/>
    <col min="14841" max="14841" width="7.33203125" style="3" bestFit="1" customWidth="1"/>
    <col min="14842" max="14842" width="13.33203125" style="3" customWidth="1"/>
    <col min="14843" max="14843" width="20.6640625" style="3" customWidth="1"/>
    <col min="14844" max="14852" width="0" style="3" hidden="1" customWidth="1"/>
    <col min="14853" max="14853" width="0.109375" style="3" customWidth="1"/>
    <col min="14854" max="14854" width="13" style="3" bestFit="1" customWidth="1"/>
    <col min="14855" max="14855" width="28.88671875" style="3" customWidth="1"/>
    <col min="14856" max="15093" width="9.109375" style="3"/>
    <col min="15094" max="15094" width="8.6640625" style="3" customWidth="1"/>
    <col min="15095" max="15095" width="74.6640625" style="3" customWidth="1"/>
    <col min="15096" max="15096" width="8" style="3" bestFit="1" customWidth="1"/>
    <col min="15097" max="15097" width="7.33203125" style="3" bestFit="1" customWidth="1"/>
    <col min="15098" max="15098" width="13.33203125" style="3" customWidth="1"/>
    <col min="15099" max="15099" width="20.6640625" style="3" customWidth="1"/>
    <col min="15100" max="15108" width="0" style="3" hidden="1" customWidth="1"/>
    <col min="15109" max="15109" width="0.109375" style="3" customWidth="1"/>
    <col min="15110" max="15110" width="13" style="3" bestFit="1" customWidth="1"/>
    <col min="15111" max="15111" width="28.88671875" style="3" customWidth="1"/>
    <col min="15112" max="15349" width="9.109375" style="3"/>
    <col min="15350" max="15350" width="8.6640625" style="3" customWidth="1"/>
    <col min="15351" max="15351" width="74.6640625" style="3" customWidth="1"/>
    <col min="15352" max="15352" width="8" style="3" bestFit="1" customWidth="1"/>
    <col min="15353" max="15353" width="7.33203125" style="3" bestFit="1" customWidth="1"/>
    <col min="15354" max="15354" width="13.33203125" style="3" customWidth="1"/>
    <col min="15355" max="15355" width="20.6640625" style="3" customWidth="1"/>
    <col min="15356" max="15364" width="0" style="3" hidden="1" customWidth="1"/>
    <col min="15365" max="15365" width="0.109375" style="3" customWidth="1"/>
    <col min="15366" max="15366" width="13" style="3" bestFit="1" customWidth="1"/>
    <col min="15367" max="15367" width="28.88671875" style="3" customWidth="1"/>
    <col min="15368" max="15605" width="9.109375" style="3"/>
    <col min="15606" max="15606" width="8.6640625" style="3" customWidth="1"/>
    <col min="15607" max="15607" width="74.6640625" style="3" customWidth="1"/>
    <col min="15608" max="15608" width="8" style="3" bestFit="1" customWidth="1"/>
    <col min="15609" max="15609" width="7.33203125" style="3" bestFit="1" customWidth="1"/>
    <col min="15610" max="15610" width="13.33203125" style="3" customWidth="1"/>
    <col min="15611" max="15611" width="20.6640625" style="3" customWidth="1"/>
    <col min="15612" max="15620" width="0" style="3" hidden="1" customWidth="1"/>
    <col min="15621" max="15621" width="0.109375" style="3" customWidth="1"/>
    <col min="15622" max="15622" width="13" style="3" bestFit="1" customWidth="1"/>
    <col min="15623" max="15623" width="28.88671875" style="3" customWidth="1"/>
    <col min="15624" max="15861" width="9.109375" style="3"/>
    <col min="15862" max="15862" width="8.6640625" style="3" customWidth="1"/>
    <col min="15863" max="15863" width="74.6640625" style="3" customWidth="1"/>
    <col min="15864" max="15864" width="8" style="3" bestFit="1" customWidth="1"/>
    <col min="15865" max="15865" width="7.33203125" style="3" bestFit="1" customWidth="1"/>
    <col min="15866" max="15866" width="13.33203125" style="3" customWidth="1"/>
    <col min="15867" max="15867" width="20.6640625" style="3" customWidth="1"/>
    <col min="15868" max="15876" width="0" style="3" hidden="1" customWidth="1"/>
    <col min="15877" max="15877" width="0.109375" style="3" customWidth="1"/>
    <col min="15878" max="15878" width="13" style="3" bestFit="1" customWidth="1"/>
    <col min="15879" max="15879" width="28.88671875" style="3" customWidth="1"/>
    <col min="15880" max="16117" width="9.109375" style="3"/>
    <col min="16118" max="16118" width="8.6640625" style="3" customWidth="1"/>
    <col min="16119" max="16119" width="74.6640625" style="3" customWidth="1"/>
    <col min="16120" max="16120" width="8" style="3" bestFit="1" customWidth="1"/>
    <col min="16121" max="16121" width="7.33203125" style="3" bestFit="1" customWidth="1"/>
    <col min="16122" max="16122" width="13.33203125" style="3" customWidth="1"/>
    <col min="16123" max="16123" width="20.6640625" style="3" customWidth="1"/>
    <col min="16124" max="16132" width="0" style="3" hidden="1" customWidth="1"/>
    <col min="16133" max="16133" width="0.109375" style="3" customWidth="1"/>
    <col min="16134" max="16134" width="13" style="3" bestFit="1" customWidth="1"/>
    <col min="16135" max="16135" width="28.88671875" style="3" customWidth="1"/>
    <col min="16136" max="16384" width="9.109375" style="3"/>
  </cols>
  <sheetData>
    <row r="1" spans="1:6" s="25" customFormat="1" ht="15.6" customHeight="1" x14ac:dyDescent="0.3">
      <c r="A1" s="57" t="s">
        <v>76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130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133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134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54"/>
      <c r="F10" s="54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55"/>
      <c r="F11" s="55"/>
    </row>
    <row r="12" spans="1:6" s="1" customFormat="1" x14ac:dyDescent="0.3">
      <c r="A12" s="47"/>
      <c r="B12" s="6" t="s">
        <v>10</v>
      </c>
      <c r="C12" s="50"/>
      <c r="D12" s="53"/>
      <c r="E12" s="56"/>
      <c r="F12" s="56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54"/>
      <c r="F13" s="54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55"/>
      <c r="F14" s="55"/>
    </row>
    <row r="15" spans="1:6" s="1" customFormat="1" x14ac:dyDescent="0.3">
      <c r="A15" s="47"/>
      <c r="B15" s="6" t="s">
        <v>13</v>
      </c>
      <c r="C15" s="50"/>
      <c r="D15" s="53"/>
      <c r="E15" s="56"/>
      <c r="F15" s="56"/>
    </row>
    <row r="16" spans="1:6" s="4" customFormat="1" ht="18" x14ac:dyDescent="0.3">
      <c r="A16" s="10"/>
      <c r="B16" s="60" t="s">
        <v>75</v>
      </c>
      <c r="C16" s="61"/>
      <c r="D16" s="61"/>
      <c r="E16" s="61"/>
      <c r="F16" s="17">
        <f>SUM(F10:F15)</f>
        <v>0</v>
      </c>
    </row>
    <row r="17" spans="1:6" s="4" customFormat="1" ht="18" x14ac:dyDescent="0.3">
      <c r="A17" s="42" t="s">
        <v>82</v>
      </c>
      <c r="B17" s="43"/>
      <c r="C17" s="43"/>
      <c r="D17" s="43"/>
      <c r="E17" s="43"/>
      <c r="F17" s="44"/>
    </row>
    <row r="18" spans="1:6" s="1" customFormat="1" x14ac:dyDescent="0.3">
      <c r="A18" s="20" t="s">
        <v>14</v>
      </c>
      <c r="B18" s="36" t="s">
        <v>15</v>
      </c>
      <c r="C18" s="36"/>
      <c r="D18" s="36"/>
      <c r="E18" s="36"/>
      <c r="F18" s="21"/>
    </row>
    <row r="19" spans="1:6" s="1" customFormat="1" x14ac:dyDescent="0.3">
      <c r="A19" s="45" t="s">
        <v>83</v>
      </c>
      <c r="B19" s="5" t="s">
        <v>16</v>
      </c>
      <c r="C19" s="48" t="s">
        <v>17</v>
      </c>
      <c r="D19" s="51">
        <v>44</v>
      </c>
      <c r="E19" s="54"/>
      <c r="F19" s="54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55"/>
      <c r="F20" s="55"/>
    </row>
    <row r="21" spans="1:6" s="1" customFormat="1" x14ac:dyDescent="0.3">
      <c r="A21" s="47"/>
      <c r="B21" s="6" t="s">
        <v>84</v>
      </c>
      <c r="C21" s="50"/>
      <c r="D21" s="53"/>
      <c r="E21" s="56"/>
      <c r="F21" s="56"/>
    </row>
    <row r="22" spans="1:6" s="1" customFormat="1" x14ac:dyDescent="0.3">
      <c r="A22" s="45" t="s">
        <v>85</v>
      </c>
      <c r="B22" s="5" t="s">
        <v>86</v>
      </c>
      <c r="C22" s="48" t="s">
        <v>20</v>
      </c>
      <c r="D22" s="51">
        <v>18.640799999999999</v>
      </c>
      <c r="E22" s="54"/>
      <c r="F22" s="54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55"/>
      <c r="F23" s="55"/>
    </row>
    <row r="24" spans="1:6" s="1" customFormat="1" x14ac:dyDescent="0.3">
      <c r="A24" s="47"/>
      <c r="B24" s="6" t="s">
        <v>87</v>
      </c>
      <c r="C24" s="50"/>
      <c r="D24" s="53"/>
      <c r="E24" s="56"/>
      <c r="F24" s="56"/>
    </row>
    <row r="25" spans="1:6" s="1" customFormat="1" x14ac:dyDescent="0.3">
      <c r="A25" s="45" t="s">
        <v>21</v>
      </c>
      <c r="B25" s="5" t="s">
        <v>88</v>
      </c>
      <c r="C25" s="48" t="s">
        <v>20</v>
      </c>
      <c r="D25" s="51">
        <v>0.90000000000000013</v>
      </c>
      <c r="E25" s="54"/>
      <c r="F25" s="54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55"/>
      <c r="F26" s="55"/>
    </row>
    <row r="27" spans="1:6" s="1" customFormat="1" x14ac:dyDescent="0.3">
      <c r="A27" s="47"/>
      <c r="B27" s="6" t="s">
        <v>89</v>
      </c>
      <c r="C27" s="50"/>
      <c r="D27" s="53"/>
      <c r="E27" s="56"/>
      <c r="F27" s="56"/>
    </row>
    <row r="28" spans="1:6" s="1" customFormat="1" x14ac:dyDescent="0.3">
      <c r="A28" s="45" t="s">
        <v>22</v>
      </c>
      <c r="B28" s="5" t="s">
        <v>23</v>
      </c>
      <c r="C28" s="65" t="s">
        <v>9</v>
      </c>
      <c r="D28" s="51">
        <v>1</v>
      </c>
      <c r="E28" s="54"/>
      <c r="F28" s="54">
        <f>+E28*D28</f>
        <v>0</v>
      </c>
    </row>
    <row r="29" spans="1:6" s="1" customFormat="1" x14ac:dyDescent="0.3">
      <c r="A29" s="46"/>
      <c r="B29" s="27" t="e">
        <f ca="1">CONCATENATE(C28)&amp;+([1]!MajChiflettva(E28))</f>
        <v>#NAME?</v>
      </c>
      <c r="C29" s="49"/>
      <c r="D29" s="52"/>
      <c r="E29" s="55"/>
      <c r="F29" s="55"/>
    </row>
    <row r="30" spans="1:6" s="1" customFormat="1" x14ac:dyDescent="0.3">
      <c r="A30" s="47"/>
      <c r="B30" s="6" t="s">
        <v>90</v>
      </c>
      <c r="C30" s="50"/>
      <c r="D30" s="53"/>
      <c r="E30" s="56"/>
      <c r="F30" s="56"/>
    </row>
    <row r="31" spans="1:6" customFormat="1" ht="18" x14ac:dyDescent="0.3">
      <c r="A31" s="7"/>
      <c r="B31" s="62" t="s">
        <v>120</v>
      </c>
      <c r="C31" s="63"/>
      <c r="D31" s="63"/>
      <c r="E31" s="64"/>
      <c r="F31" s="18">
        <f>SUM(F19:F30)</f>
        <v>0</v>
      </c>
    </row>
    <row r="32" spans="1:6" s="1" customFormat="1" x14ac:dyDescent="0.3">
      <c r="A32" s="20" t="s">
        <v>24</v>
      </c>
      <c r="B32" s="34" t="s">
        <v>119</v>
      </c>
      <c r="C32" s="35"/>
      <c r="D32" s="35"/>
      <c r="E32" s="35"/>
      <c r="F32" s="21"/>
    </row>
    <row r="33" spans="1:6" s="1" customFormat="1" x14ac:dyDescent="0.3">
      <c r="A33" s="45" t="s">
        <v>25</v>
      </c>
      <c r="B33" s="5" t="s">
        <v>91</v>
      </c>
      <c r="C33" s="65" t="s">
        <v>9</v>
      </c>
      <c r="D33" s="51">
        <v>0</v>
      </c>
      <c r="E33" s="54"/>
      <c r="F33" s="54">
        <f>+D33*E33</f>
        <v>0</v>
      </c>
    </row>
    <row r="34" spans="1:6" s="1" customFormat="1" x14ac:dyDescent="0.3">
      <c r="A34" s="46"/>
      <c r="B34" s="27" t="e">
        <f ca="1">CONCATENATE(C33)&amp;+([1]!MajChiflettva(E33))</f>
        <v>#NAME?</v>
      </c>
      <c r="C34" s="49"/>
      <c r="D34" s="52"/>
      <c r="E34" s="55"/>
      <c r="F34" s="55"/>
    </row>
    <row r="35" spans="1:6" s="1" customFormat="1" x14ac:dyDescent="0.3">
      <c r="A35" s="47"/>
      <c r="B35" s="6" t="s">
        <v>92</v>
      </c>
      <c r="C35" s="50"/>
      <c r="D35" s="53"/>
      <c r="E35" s="56"/>
      <c r="F35" s="56"/>
    </row>
    <row r="36" spans="1:6" s="1" customFormat="1" x14ac:dyDescent="0.3">
      <c r="A36" s="45" t="s">
        <v>26</v>
      </c>
      <c r="B36" s="5" t="s">
        <v>27</v>
      </c>
      <c r="C36" s="48" t="s">
        <v>20</v>
      </c>
      <c r="D36" s="51">
        <v>0.70799999999999996</v>
      </c>
      <c r="E36" s="54"/>
      <c r="F36" s="54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55"/>
      <c r="F37" s="55"/>
    </row>
    <row r="38" spans="1:6" s="1" customFormat="1" x14ac:dyDescent="0.3">
      <c r="A38" s="47"/>
      <c r="B38" s="6" t="s">
        <v>93</v>
      </c>
      <c r="C38" s="50"/>
      <c r="D38" s="53"/>
      <c r="E38" s="56"/>
      <c r="F38" s="56"/>
    </row>
    <row r="39" spans="1:6" s="1" customFormat="1" x14ac:dyDescent="0.3">
      <c r="A39" s="45" t="s">
        <v>38</v>
      </c>
      <c r="B39" s="5" t="s">
        <v>94</v>
      </c>
      <c r="C39" s="48" t="s">
        <v>20</v>
      </c>
      <c r="D39" s="51">
        <v>0.5</v>
      </c>
      <c r="E39" s="54"/>
      <c r="F39" s="54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55"/>
      <c r="F40" s="55"/>
    </row>
    <row r="41" spans="1:6" s="1" customFormat="1" x14ac:dyDescent="0.3">
      <c r="A41" s="47"/>
      <c r="B41" s="6" t="s">
        <v>95</v>
      </c>
      <c r="C41" s="50"/>
      <c r="D41" s="53"/>
      <c r="E41" s="56"/>
      <c r="F41" s="56"/>
    </row>
    <row r="42" spans="1:6" s="1" customFormat="1" x14ac:dyDescent="0.3">
      <c r="A42" s="45" t="s">
        <v>39</v>
      </c>
      <c r="B42" s="5" t="s">
        <v>40</v>
      </c>
      <c r="C42" s="48" t="s">
        <v>17</v>
      </c>
      <c r="D42" s="51">
        <v>12.25</v>
      </c>
      <c r="E42" s="54"/>
      <c r="F42" s="54">
        <f>+E42*D42</f>
        <v>0</v>
      </c>
    </row>
    <row r="43" spans="1:6" s="1" customFormat="1" x14ac:dyDescent="0.3">
      <c r="A43" s="46"/>
      <c r="B43" s="27" t="e">
        <f ca="1">CONCATENATE(C42)&amp;+([1]!MajChiflettva(E42))</f>
        <v>#NAME?</v>
      </c>
      <c r="C43" s="49"/>
      <c r="D43" s="52"/>
      <c r="E43" s="55"/>
      <c r="F43" s="55"/>
    </row>
    <row r="44" spans="1:6" s="1" customFormat="1" x14ac:dyDescent="0.3">
      <c r="A44" s="47"/>
      <c r="B44" s="6" t="s">
        <v>41</v>
      </c>
      <c r="C44" s="50"/>
      <c r="D44" s="53"/>
      <c r="E44" s="56"/>
      <c r="F44" s="56"/>
    </row>
    <row r="45" spans="1:6" customFormat="1" ht="18" x14ac:dyDescent="0.3">
      <c r="A45" s="7"/>
      <c r="B45" s="62" t="s">
        <v>121</v>
      </c>
      <c r="C45" s="63"/>
      <c r="D45" s="63"/>
      <c r="E45" s="64"/>
      <c r="F45" s="18">
        <f>SUM(F33:F44)</f>
        <v>0</v>
      </c>
    </row>
    <row r="46" spans="1:6" s="29" customFormat="1" x14ac:dyDescent="0.3">
      <c r="A46" s="28"/>
      <c r="B46" s="42" t="s">
        <v>122</v>
      </c>
      <c r="C46" s="43"/>
      <c r="D46" s="43"/>
      <c r="E46" s="43"/>
      <c r="F46" s="44"/>
    </row>
    <row r="47" spans="1:6" s="29" customFormat="1" x14ac:dyDescent="0.3">
      <c r="A47" s="45" t="s">
        <v>29</v>
      </c>
      <c r="B47" s="5" t="s">
        <v>30</v>
      </c>
      <c r="C47" s="48" t="s">
        <v>20</v>
      </c>
      <c r="D47" s="51">
        <v>5.577</v>
      </c>
      <c r="E47" s="54"/>
      <c r="F47" s="54">
        <f>+E47*D47</f>
        <v>0</v>
      </c>
    </row>
    <row r="48" spans="1:6" s="29" customFormat="1" x14ac:dyDescent="0.3">
      <c r="A48" s="46"/>
      <c r="B48" s="27" t="e">
        <f ca="1">CONCATENATE(C47)&amp;+([1]!MajChiflettva(E47))</f>
        <v>#NAME?</v>
      </c>
      <c r="C48" s="49"/>
      <c r="D48" s="52"/>
      <c r="E48" s="55"/>
      <c r="F48" s="55"/>
    </row>
    <row r="49" spans="1:7" s="29" customFormat="1" x14ac:dyDescent="0.3">
      <c r="A49" s="47"/>
      <c r="B49" s="6" t="s">
        <v>96</v>
      </c>
      <c r="C49" s="50"/>
      <c r="D49" s="53"/>
      <c r="E49" s="56"/>
      <c r="F49" s="56"/>
    </row>
    <row r="50" spans="1:7" s="29" customFormat="1" x14ac:dyDescent="0.3">
      <c r="A50" s="45" t="s">
        <v>31</v>
      </c>
      <c r="B50" s="5" t="s">
        <v>32</v>
      </c>
      <c r="C50" s="48" t="s">
        <v>17</v>
      </c>
      <c r="D50" s="51">
        <v>44.616</v>
      </c>
      <c r="E50" s="54"/>
      <c r="F50" s="54">
        <f>+E50*D50</f>
        <v>0</v>
      </c>
    </row>
    <row r="51" spans="1:7" s="29" customFormat="1" x14ac:dyDescent="0.3">
      <c r="A51" s="46"/>
      <c r="B51" s="27" t="e">
        <f ca="1">CONCATENATE(C50)&amp;+([1]!MajChiflettva(E50))</f>
        <v>#NAME?</v>
      </c>
      <c r="C51" s="49"/>
      <c r="D51" s="52"/>
      <c r="E51" s="55"/>
      <c r="F51" s="55"/>
    </row>
    <row r="52" spans="1:7" s="29" customFormat="1" x14ac:dyDescent="0.3">
      <c r="A52" s="47"/>
      <c r="B52" s="6" t="s">
        <v>97</v>
      </c>
      <c r="C52" s="50"/>
      <c r="D52" s="53"/>
      <c r="E52" s="56"/>
      <c r="F52" s="56"/>
    </row>
    <row r="53" spans="1:7" s="29" customFormat="1" x14ac:dyDescent="0.3">
      <c r="A53" s="45" t="s">
        <v>33</v>
      </c>
      <c r="B53" s="5" t="s">
        <v>34</v>
      </c>
      <c r="C53" s="48" t="s">
        <v>35</v>
      </c>
      <c r="D53" s="51">
        <v>334.62</v>
      </c>
      <c r="E53" s="54"/>
      <c r="F53" s="54">
        <f>+E53*D53</f>
        <v>0</v>
      </c>
    </row>
    <row r="54" spans="1:7" s="29" customFormat="1" x14ac:dyDescent="0.3">
      <c r="A54" s="46"/>
      <c r="B54" s="27" t="e">
        <f ca="1">CONCATENATE(C53)&amp;+([1]!MajChiflettva(E53))</f>
        <v>#NAME?</v>
      </c>
      <c r="C54" s="49"/>
      <c r="D54" s="52"/>
      <c r="E54" s="55"/>
      <c r="F54" s="55"/>
    </row>
    <row r="55" spans="1:7" s="29" customFormat="1" x14ac:dyDescent="0.3">
      <c r="A55" s="47"/>
      <c r="B55" s="6" t="s">
        <v>36</v>
      </c>
      <c r="C55" s="50"/>
      <c r="D55" s="53"/>
      <c r="E55" s="56"/>
      <c r="F55" s="56"/>
    </row>
    <row r="56" spans="1:7" s="29" customFormat="1" x14ac:dyDescent="0.3">
      <c r="A56" s="45" t="s">
        <v>37</v>
      </c>
      <c r="B56" s="5" t="s">
        <v>42</v>
      </c>
      <c r="C56" s="48" t="s">
        <v>17</v>
      </c>
      <c r="D56" s="51">
        <v>8.08</v>
      </c>
      <c r="E56" s="54"/>
      <c r="F56" s="54">
        <f>+E56*D56</f>
        <v>0</v>
      </c>
    </row>
    <row r="57" spans="1:7" s="29" customFormat="1" x14ac:dyDescent="0.3">
      <c r="A57" s="46"/>
      <c r="B57" s="27" t="e">
        <f ca="1">CONCATENATE(C56)&amp;+([1]!MajChiflettva(E56))</f>
        <v>#NAME?</v>
      </c>
      <c r="C57" s="49"/>
      <c r="D57" s="52"/>
      <c r="E57" s="55"/>
      <c r="F57" s="55"/>
    </row>
    <row r="58" spans="1:7" s="29" customFormat="1" x14ac:dyDescent="0.3">
      <c r="A58" s="47"/>
      <c r="B58" s="6" t="s">
        <v>43</v>
      </c>
      <c r="C58" s="50"/>
      <c r="D58" s="53"/>
      <c r="E58" s="56"/>
      <c r="F58" s="56"/>
    </row>
    <row r="59" spans="1:7" s="29" customFormat="1" x14ac:dyDescent="0.3">
      <c r="A59" s="45" t="s">
        <v>44</v>
      </c>
      <c r="B59" s="5" t="s">
        <v>98</v>
      </c>
      <c r="C59" s="48" t="s">
        <v>17</v>
      </c>
      <c r="D59" s="51">
        <v>21.520000000000003</v>
      </c>
      <c r="E59" s="54"/>
      <c r="F59" s="54">
        <f>+E59*D59</f>
        <v>0</v>
      </c>
    </row>
    <row r="60" spans="1:7" s="29" customFormat="1" x14ac:dyDescent="0.3">
      <c r="A60" s="46"/>
      <c r="B60" s="27" t="e">
        <f ca="1">CONCATENATE(C59)&amp;+([1]!MajChiflettva(E59))</f>
        <v>#NAME?</v>
      </c>
      <c r="C60" s="49"/>
      <c r="D60" s="52"/>
      <c r="E60" s="55"/>
      <c r="F60" s="55"/>
    </row>
    <row r="61" spans="1:7" s="29" customFormat="1" x14ac:dyDescent="0.3">
      <c r="A61" s="47"/>
      <c r="B61" s="6" t="s">
        <v>45</v>
      </c>
      <c r="C61" s="50"/>
      <c r="D61" s="53"/>
      <c r="E61" s="56"/>
      <c r="F61" s="56"/>
    </row>
    <row r="62" spans="1:7" s="29" customFormat="1" x14ac:dyDescent="0.3">
      <c r="A62" s="45" t="s">
        <v>46</v>
      </c>
      <c r="B62" s="5" t="s">
        <v>99</v>
      </c>
      <c r="C62" s="48" t="s">
        <v>17</v>
      </c>
      <c r="D62" s="51">
        <v>26.429999999999996</v>
      </c>
      <c r="E62" s="54"/>
      <c r="F62" s="54">
        <f>+E62*D62</f>
        <v>0</v>
      </c>
    </row>
    <row r="63" spans="1:7" s="29" customFormat="1" x14ac:dyDescent="0.3">
      <c r="A63" s="46"/>
      <c r="B63" s="27" t="e">
        <f ca="1">CONCATENATE(C62)&amp;+([1]!MajChiflettva(E62))</f>
        <v>#NAME?</v>
      </c>
      <c r="C63" s="49"/>
      <c r="D63" s="52"/>
      <c r="E63" s="55"/>
      <c r="F63" s="55"/>
    </row>
    <row r="64" spans="1:7" s="29" customFormat="1" x14ac:dyDescent="0.3">
      <c r="A64" s="47"/>
      <c r="B64" s="6" t="s">
        <v>47</v>
      </c>
      <c r="C64" s="50"/>
      <c r="D64" s="53"/>
      <c r="E64" s="56"/>
      <c r="F64" s="56"/>
      <c r="G64" s="30"/>
    </row>
    <row r="65" spans="1:7" customFormat="1" ht="18" x14ac:dyDescent="0.3">
      <c r="A65" s="7"/>
      <c r="B65" s="62" t="s">
        <v>123</v>
      </c>
      <c r="C65" s="63"/>
      <c r="D65" s="63"/>
      <c r="E65" s="64"/>
      <c r="F65" s="18">
        <f>SUM(F47:F64)</f>
        <v>0</v>
      </c>
    </row>
    <row r="66" spans="1:7" s="1" customFormat="1" x14ac:dyDescent="0.3">
      <c r="A66" s="20" t="s">
        <v>117</v>
      </c>
      <c r="B66" s="34" t="s">
        <v>118</v>
      </c>
      <c r="C66" s="35"/>
      <c r="D66" s="35"/>
      <c r="E66" s="35"/>
      <c r="F66" s="21"/>
    </row>
    <row r="67" spans="1:7" s="4" customFormat="1" ht="21.75" customHeight="1" x14ac:dyDescent="0.3">
      <c r="A67" s="66" t="s">
        <v>48</v>
      </c>
      <c r="B67" s="12" t="s">
        <v>100</v>
      </c>
      <c r="C67" s="65" t="s">
        <v>9</v>
      </c>
      <c r="D67" s="51">
        <v>0</v>
      </c>
      <c r="E67" s="54"/>
      <c r="F67" s="54">
        <f>+E67*D67</f>
        <v>0</v>
      </c>
    </row>
    <row r="68" spans="1:7" s="4" customFormat="1" ht="18" x14ac:dyDescent="0.3">
      <c r="A68" s="67"/>
      <c r="B68" s="27" t="e">
        <f ca="1">CONCATENATE(C67)&amp;+([1]!MajChiflettva(E67))</f>
        <v>#NAME?</v>
      </c>
      <c r="C68" s="69"/>
      <c r="D68" s="52"/>
      <c r="E68" s="55"/>
      <c r="F68" s="55"/>
      <c r="G68" s="31"/>
    </row>
    <row r="69" spans="1:7" s="4" customFormat="1" ht="20.25" customHeight="1" x14ac:dyDescent="0.3">
      <c r="A69" s="68"/>
      <c r="B69" s="6" t="s">
        <v>101</v>
      </c>
      <c r="C69" s="70"/>
      <c r="D69" s="53"/>
      <c r="E69" s="56"/>
      <c r="F69" s="56"/>
    </row>
    <row r="70" spans="1:7" s="4" customFormat="1" ht="40.5" customHeight="1" x14ac:dyDescent="0.3">
      <c r="A70" s="66" t="s">
        <v>102</v>
      </c>
      <c r="B70" s="12" t="s">
        <v>103</v>
      </c>
      <c r="C70" s="65" t="s">
        <v>9</v>
      </c>
      <c r="D70" s="51">
        <v>0</v>
      </c>
      <c r="E70" s="54"/>
      <c r="F70" s="54">
        <f>+E70*D70</f>
        <v>0</v>
      </c>
    </row>
    <row r="71" spans="1:7" s="4" customFormat="1" ht="18" x14ac:dyDescent="0.3">
      <c r="A71" s="67"/>
      <c r="B71" s="27" t="e">
        <f ca="1">CONCATENATE(C70)&amp;+([1]!MajChiflettva(E70))</f>
        <v>#NAME?</v>
      </c>
      <c r="C71" s="69"/>
      <c r="D71" s="52"/>
      <c r="E71" s="55"/>
      <c r="F71" s="55"/>
      <c r="G71" s="31"/>
    </row>
    <row r="72" spans="1:7" s="4" customFormat="1" ht="20.25" customHeight="1" x14ac:dyDescent="0.3">
      <c r="A72" s="68"/>
      <c r="B72" s="6" t="s">
        <v>104</v>
      </c>
      <c r="C72" s="70"/>
      <c r="D72" s="53"/>
      <c r="E72" s="56"/>
      <c r="F72" s="56"/>
    </row>
    <row r="73" spans="1:7" s="4" customFormat="1" ht="18" x14ac:dyDescent="0.3">
      <c r="A73" s="66" t="s">
        <v>49</v>
      </c>
      <c r="B73" s="5" t="s">
        <v>50</v>
      </c>
      <c r="C73" s="48" t="s">
        <v>20</v>
      </c>
      <c r="D73" s="51">
        <f>+[2]QAM1!L23</f>
        <v>9.6020000000000003</v>
      </c>
      <c r="E73" s="54"/>
      <c r="F73" s="54">
        <f>+E73*D73</f>
        <v>0</v>
      </c>
    </row>
    <row r="74" spans="1:7" s="4" customFormat="1" ht="18" x14ac:dyDescent="0.3">
      <c r="A74" s="46"/>
      <c r="B74" s="27" t="e">
        <f ca="1">CONCATENATE(C73)&amp;+([1]!MajChiflettva(E73))</f>
        <v>#NAME?</v>
      </c>
      <c r="C74" s="49"/>
      <c r="D74" s="52"/>
      <c r="E74" s="55"/>
      <c r="F74" s="55"/>
    </row>
    <row r="75" spans="1:7" s="4" customFormat="1" ht="31.2" x14ac:dyDescent="0.3">
      <c r="A75" s="47"/>
      <c r="B75" s="37" t="s">
        <v>105</v>
      </c>
      <c r="C75" s="50"/>
      <c r="D75" s="53"/>
      <c r="E75" s="56"/>
      <c r="F75" s="56"/>
    </row>
    <row r="76" spans="1:7" customFormat="1" ht="17.399999999999999" x14ac:dyDescent="0.3">
      <c r="A76" s="82" t="s">
        <v>124</v>
      </c>
      <c r="B76" s="83"/>
      <c r="C76" s="83"/>
      <c r="D76" s="83"/>
      <c r="E76" s="84"/>
      <c r="F76" s="18">
        <f>SUM(F67:F75)</f>
        <v>0</v>
      </c>
    </row>
    <row r="77" spans="1:7" s="4" customFormat="1" ht="18" x14ac:dyDescent="0.3">
      <c r="A77" s="10"/>
      <c r="B77" s="60" t="s">
        <v>128</v>
      </c>
      <c r="C77" s="61"/>
      <c r="D77" s="61"/>
      <c r="E77" s="61"/>
      <c r="F77" s="17">
        <f>F31+F45+F65+F76</f>
        <v>0</v>
      </c>
    </row>
    <row r="78" spans="1:7" s="4" customFormat="1" ht="18" x14ac:dyDescent="0.3">
      <c r="A78" s="42" t="s">
        <v>106</v>
      </c>
      <c r="B78" s="43" t="s">
        <v>51</v>
      </c>
      <c r="C78" s="43"/>
      <c r="D78" s="43"/>
      <c r="E78" s="43"/>
      <c r="F78" s="44"/>
    </row>
    <row r="79" spans="1:7" s="4" customFormat="1" ht="31.2" x14ac:dyDescent="0.3">
      <c r="A79" s="66" t="s">
        <v>107</v>
      </c>
      <c r="B79" s="9" t="s">
        <v>108</v>
      </c>
      <c r="C79" s="71" t="s">
        <v>52</v>
      </c>
      <c r="D79" s="74">
        <v>8</v>
      </c>
      <c r="E79" s="76"/>
      <c r="F79" s="76">
        <f>+E79*D79</f>
        <v>0</v>
      </c>
    </row>
    <row r="80" spans="1:7" s="4" customFormat="1" ht="18" x14ac:dyDescent="0.3">
      <c r="A80" s="67"/>
      <c r="B80" s="32" t="e">
        <f ca="1">CONCATENATE(C79)&amp;+([1]!MajChiflettva(E79))</f>
        <v>#NAME?</v>
      </c>
      <c r="C80" s="72"/>
      <c r="D80" s="75"/>
      <c r="E80" s="77"/>
      <c r="F80" s="77"/>
    </row>
    <row r="81" spans="1:6" s="4" customFormat="1" ht="18" x14ac:dyDescent="0.3">
      <c r="A81" s="68"/>
      <c r="B81" s="11" t="s">
        <v>109</v>
      </c>
      <c r="C81" s="73"/>
      <c r="D81" s="75"/>
      <c r="E81" s="78"/>
      <c r="F81" s="78"/>
    </row>
    <row r="82" spans="1:6" s="4" customFormat="1" ht="31.2" x14ac:dyDescent="0.3">
      <c r="A82" s="66" t="s">
        <v>53</v>
      </c>
      <c r="B82" s="9" t="s">
        <v>54</v>
      </c>
      <c r="C82" s="71" t="s">
        <v>52</v>
      </c>
      <c r="D82" s="74">
        <v>1</v>
      </c>
      <c r="E82" s="76"/>
      <c r="F82" s="76">
        <f>+E82*D82</f>
        <v>0</v>
      </c>
    </row>
    <row r="83" spans="1:6" s="4" customFormat="1" ht="18" x14ac:dyDescent="0.3">
      <c r="A83" s="46"/>
      <c r="B83" s="32" t="e">
        <f ca="1">CONCATENATE(C82)&amp;+([1]!MajChiflettva(E82))</f>
        <v>#NAME?</v>
      </c>
      <c r="C83" s="79"/>
      <c r="D83" s="75"/>
      <c r="E83" s="77"/>
      <c r="F83" s="77"/>
    </row>
    <row r="84" spans="1:6" s="4" customFormat="1" ht="18" x14ac:dyDescent="0.3">
      <c r="A84" s="47"/>
      <c r="B84" s="8" t="s">
        <v>55</v>
      </c>
      <c r="C84" s="80"/>
      <c r="D84" s="81"/>
      <c r="E84" s="78"/>
      <c r="F84" s="78"/>
    </row>
    <row r="85" spans="1:6" s="4" customFormat="1" ht="18" x14ac:dyDescent="0.3">
      <c r="A85" s="10"/>
      <c r="B85" s="60" t="s">
        <v>129</v>
      </c>
      <c r="C85" s="61"/>
      <c r="D85" s="61"/>
      <c r="E85" s="61"/>
      <c r="F85" s="17">
        <f>SUM(F79:F84)</f>
        <v>0</v>
      </c>
    </row>
    <row r="86" spans="1:6" s="4" customFormat="1" ht="18" x14ac:dyDescent="0.3">
      <c r="A86" s="42" t="s">
        <v>56</v>
      </c>
      <c r="B86" s="43" t="s">
        <v>51</v>
      </c>
      <c r="C86" s="43"/>
      <c r="D86" s="43"/>
      <c r="E86" s="43"/>
      <c r="F86" s="44"/>
    </row>
    <row r="87" spans="1:6" s="29" customFormat="1" x14ac:dyDescent="0.3">
      <c r="A87" s="45" t="s">
        <v>58</v>
      </c>
      <c r="B87" s="5" t="s">
        <v>59</v>
      </c>
      <c r="C87" s="48" t="s">
        <v>17</v>
      </c>
      <c r="D87" s="51">
        <v>17.600000000000001</v>
      </c>
      <c r="E87" s="54"/>
      <c r="F87" s="54">
        <f>+E87*D87</f>
        <v>0</v>
      </c>
    </row>
    <row r="88" spans="1:6" s="29" customFormat="1" x14ac:dyDescent="0.3">
      <c r="A88" s="46"/>
      <c r="B88" s="27" t="e">
        <f ca="1">CONCATENATE(C87)&amp;+([1]!MajChiflettva(E87))</f>
        <v>#NAME?</v>
      </c>
      <c r="C88" s="49"/>
      <c r="D88" s="52"/>
      <c r="E88" s="55"/>
      <c r="F88" s="55"/>
    </row>
    <row r="89" spans="1:6" s="29" customFormat="1" x14ac:dyDescent="0.3">
      <c r="A89" s="47"/>
      <c r="B89" s="6" t="s">
        <v>110</v>
      </c>
      <c r="C89" s="50"/>
      <c r="D89" s="53"/>
      <c r="E89" s="56"/>
      <c r="F89" s="56"/>
    </row>
    <row r="90" spans="1:6" s="29" customFormat="1" x14ac:dyDescent="0.3">
      <c r="A90" s="45" t="s">
        <v>60</v>
      </c>
      <c r="B90" s="5" t="s">
        <v>111</v>
      </c>
      <c r="C90" s="48" t="s">
        <v>17</v>
      </c>
      <c r="D90" s="51">
        <v>26.400000000000002</v>
      </c>
      <c r="E90" s="54"/>
      <c r="F90" s="54">
        <f>+E90*D90</f>
        <v>0</v>
      </c>
    </row>
    <row r="91" spans="1:6" s="29" customFormat="1" x14ac:dyDescent="0.3">
      <c r="A91" s="46"/>
      <c r="B91" s="27" t="e">
        <f ca="1">CONCATENATE(C90)&amp;+([1]!MajChiflettva(E90))</f>
        <v>#NAME?</v>
      </c>
      <c r="C91" s="49"/>
      <c r="D91" s="52"/>
      <c r="E91" s="55"/>
      <c r="F91" s="55"/>
    </row>
    <row r="92" spans="1:6" s="29" customFormat="1" x14ac:dyDescent="0.3">
      <c r="A92" s="47"/>
      <c r="B92" s="6" t="s">
        <v>112</v>
      </c>
      <c r="C92" s="50"/>
      <c r="D92" s="53"/>
      <c r="E92" s="56"/>
      <c r="F92" s="56"/>
    </row>
    <row r="93" spans="1:6" s="4" customFormat="1" ht="18" x14ac:dyDescent="0.3">
      <c r="A93" s="10"/>
      <c r="B93" s="60" t="s">
        <v>125</v>
      </c>
      <c r="C93" s="61"/>
      <c r="D93" s="61"/>
      <c r="E93" s="61"/>
      <c r="F93" s="17">
        <f>+F87+F90</f>
        <v>0</v>
      </c>
    </row>
    <row r="94" spans="1:6" s="4" customFormat="1" ht="18" x14ac:dyDescent="0.3">
      <c r="A94" s="42" t="s">
        <v>61</v>
      </c>
      <c r="B94" s="43"/>
      <c r="C94" s="43"/>
      <c r="D94" s="43"/>
      <c r="E94" s="43"/>
      <c r="F94" s="44"/>
    </row>
    <row r="95" spans="1:6" s="1" customFormat="1" x14ac:dyDescent="0.3">
      <c r="A95" s="45" t="s">
        <v>62</v>
      </c>
      <c r="B95" s="5" t="s">
        <v>63</v>
      </c>
      <c r="C95" s="48" t="s">
        <v>9</v>
      </c>
      <c r="D95" s="51">
        <v>1</v>
      </c>
      <c r="E95" s="54"/>
      <c r="F95" s="54">
        <f>+E95*D95</f>
        <v>0</v>
      </c>
    </row>
    <row r="96" spans="1:6" s="1" customFormat="1" x14ac:dyDescent="0.3">
      <c r="A96" s="46"/>
      <c r="B96" s="27" t="e">
        <f ca="1">CONCATENATE(C95)&amp;+([1]!MajChiflettva(E95))</f>
        <v>#NAME?</v>
      </c>
      <c r="C96" s="49"/>
      <c r="D96" s="52"/>
      <c r="E96" s="55"/>
      <c r="F96" s="55"/>
    </row>
    <row r="97" spans="1:6" s="1" customFormat="1" x14ac:dyDescent="0.3">
      <c r="A97" s="47"/>
      <c r="B97" s="6" t="s">
        <v>64</v>
      </c>
      <c r="C97" s="50"/>
      <c r="D97" s="53"/>
      <c r="E97" s="56"/>
      <c r="F97" s="56"/>
    </row>
    <row r="98" spans="1:6" s="1" customFormat="1" ht="31.5" customHeight="1" x14ac:dyDescent="0.3">
      <c r="A98" s="45" t="s">
        <v>65</v>
      </c>
      <c r="B98" s="12" t="s">
        <v>66</v>
      </c>
      <c r="C98" s="48" t="s">
        <v>9</v>
      </c>
      <c r="D98" s="51">
        <v>1</v>
      </c>
      <c r="E98" s="54"/>
      <c r="F98" s="54">
        <f>+E98*D98</f>
        <v>0</v>
      </c>
    </row>
    <row r="99" spans="1:6" s="1" customFormat="1" x14ac:dyDescent="0.3">
      <c r="A99" s="46"/>
      <c r="B99" s="27" t="e">
        <f ca="1">CONCATENATE(C98)&amp;+([1]!MajChiflettva(E98))</f>
        <v>#NAME?</v>
      </c>
      <c r="C99" s="49"/>
      <c r="D99" s="52"/>
      <c r="E99" s="55"/>
      <c r="F99" s="55"/>
    </row>
    <row r="100" spans="1:6" s="1" customFormat="1" x14ac:dyDescent="0.3">
      <c r="A100" s="47"/>
      <c r="B100" s="6" t="s">
        <v>67</v>
      </c>
      <c r="C100" s="50" t="s">
        <v>20</v>
      </c>
      <c r="D100" s="53">
        <v>0.15700000000000003</v>
      </c>
      <c r="E100" s="56"/>
      <c r="F100" s="56">
        <f>+E100*D100</f>
        <v>0</v>
      </c>
    </row>
    <row r="101" spans="1:6" s="4" customFormat="1" ht="18" x14ac:dyDescent="0.3">
      <c r="A101" s="10"/>
      <c r="B101" s="60" t="s">
        <v>126</v>
      </c>
      <c r="C101" s="61"/>
      <c r="D101" s="61"/>
      <c r="E101" s="61"/>
      <c r="F101" s="17">
        <f>SUM(F95:F100)</f>
        <v>0</v>
      </c>
    </row>
    <row r="102" spans="1:6" s="4" customFormat="1" ht="18" x14ac:dyDescent="0.3">
      <c r="A102" s="42" t="s">
        <v>113</v>
      </c>
      <c r="B102" s="43"/>
      <c r="C102" s="43"/>
      <c r="D102" s="43"/>
      <c r="E102" s="43"/>
      <c r="F102" s="44"/>
    </row>
    <row r="103" spans="1:6" s="1" customFormat="1" ht="31.2" x14ac:dyDescent="0.3">
      <c r="A103" s="45">
        <v>5.0999999999999996</v>
      </c>
      <c r="B103" s="12" t="s">
        <v>114</v>
      </c>
      <c r="C103" s="48" t="s">
        <v>9</v>
      </c>
      <c r="D103" s="51">
        <v>1</v>
      </c>
      <c r="E103" s="54"/>
      <c r="F103" s="54">
        <f>+E103*D103</f>
        <v>0</v>
      </c>
    </row>
    <row r="104" spans="1:6" s="1" customFormat="1" x14ac:dyDescent="0.3">
      <c r="A104" s="46"/>
      <c r="B104" s="27" t="e">
        <f ca="1">CONCATENATE(C103)&amp;+([1]!MajChiflettva(E103))</f>
        <v>#NAME?</v>
      </c>
      <c r="C104" s="49"/>
      <c r="D104" s="52"/>
      <c r="E104" s="55"/>
      <c r="F104" s="55"/>
    </row>
    <row r="105" spans="1:6" s="1" customFormat="1" x14ac:dyDescent="0.3">
      <c r="A105" s="47"/>
      <c r="B105" s="6" t="s">
        <v>68</v>
      </c>
      <c r="C105" s="50"/>
      <c r="D105" s="53"/>
      <c r="E105" s="56"/>
      <c r="F105" s="56"/>
    </row>
    <row r="106" spans="1:6" s="1" customFormat="1" ht="31.2" x14ac:dyDescent="0.3">
      <c r="A106" s="45">
        <f>0.1+A103</f>
        <v>5.1999999999999993</v>
      </c>
      <c r="B106" s="12" t="s">
        <v>69</v>
      </c>
      <c r="C106" s="48" t="s">
        <v>52</v>
      </c>
      <c r="D106" s="51">
        <v>1</v>
      </c>
      <c r="E106" s="54"/>
      <c r="F106" s="54">
        <f>+E106*D106</f>
        <v>0</v>
      </c>
    </row>
    <row r="107" spans="1:6" s="1" customFormat="1" x14ac:dyDescent="0.3">
      <c r="A107" s="46"/>
      <c r="B107" s="27" t="e">
        <f ca="1">CONCATENATE(C106)&amp;+([1]!MajChiflettva(E106))</f>
        <v>#NAME?</v>
      </c>
      <c r="C107" s="49"/>
      <c r="D107" s="52"/>
      <c r="E107" s="55"/>
      <c r="F107" s="55"/>
    </row>
    <row r="108" spans="1:6" s="1" customFormat="1" x14ac:dyDescent="0.3">
      <c r="A108" s="47"/>
      <c r="B108" s="6" t="s">
        <v>68</v>
      </c>
      <c r="C108" s="50"/>
      <c r="D108" s="53"/>
      <c r="E108" s="56"/>
      <c r="F108" s="56"/>
    </row>
    <row r="109" spans="1:6" s="1" customFormat="1" x14ac:dyDescent="0.3">
      <c r="A109" s="45">
        <f>0.1+A106</f>
        <v>5.2999999999999989</v>
      </c>
      <c r="B109" s="12" t="s">
        <v>115</v>
      </c>
      <c r="C109" s="48" t="s">
        <v>52</v>
      </c>
      <c r="D109" s="51">
        <v>1</v>
      </c>
      <c r="E109" s="54"/>
      <c r="F109" s="54">
        <f>+E109*D109</f>
        <v>0</v>
      </c>
    </row>
    <row r="110" spans="1:6" s="1" customFormat="1" x14ac:dyDescent="0.3">
      <c r="A110" s="46"/>
      <c r="B110" s="27" t="e">
        <f ca="1">CONCATENATE(C109)&amp;+([1]!MajChiflettva(E109))</f>
        <v>#NAME?</v>
      </c>
      <c r="C110" s="49"/>
      <c r="D110" s="52"/>
      <c r="E110" s="55"/>
      <c r="F110" s="55"/>
    </row>
    <row r="111" spans="1:6" s="1" customFormat="1" x14ac:dyDescent="0.3">
      <c r="A111" s="47"/>
      <c r="B111" s="6" t="s">
        <v>116</v>
      </c>
      <c r="C111" s="50"/>
      <c r="D111" s="53"/>
      <c r="E111" s="56"/>
      <c r="F111" s="56"/>
    </row>
    <row r="112" spans="1:6" s="4" customFormat="1" ht="18" x14ac:dyDescent="0.3">
      <c r="A112" s="10"/>
      <c r="B112" s="60" t="s">
        <v>127</v>
      </c>
      <c r="C112" s="61"/>
      <c r="D112" s="61"/>
      <c r="E112" s="61"/>
      <c r="F112" s="17">
        <f>SUM(F103:F111)</f>
        <v>0</v>
      </c>
    </row>
    <row r="113" spans="2:7" s="13" customFormat="1" ht="22.8" x14ac:dyDescent="0.4">
      <c r="B113" s="3"/>
      <c r="C113" s="3"/>
      <c r="D113" s="3"/>
      <c r="E113" s="19" t="s">
        <v>71</v>
      </c>
      <c r="F113" s="17">
        <f>F16+F77+F85+F93+F101+F112</f>
        <v>0</v>
      </c>
      <c r="G113" s="33"/>
    </row>
    <row r="114" spans="2:7" ht="18" x14ac:dyDescent="0.3">
      <c r="E114" s="19" t="s">
        <v>72</v>
      </c>
      <c r="F114" s="17">
        <f>F113*8%</f>
        <v>0</v>
      </c>
      <c r="G114" s="33"/>
    </row>
    <row r="115" spans="2:7" ht="18" x14ac:dyDescent="0.3">
      <c r="E115" s="19" t="s">
        <v>73</v>
      </c>
      <c r="F115" s="17">
        <f>F113+F114</f>
        <v>0</v>
      </c>
      <c r="G115" s="33"/>
    </row>
    <row r="116" spans="2:7" ht="18" x14ac:dyDescent="0.3">
      <c r="E116" s="15"/>
      <c r="G116" s="33"/>
    </row>
    <row r="117" spans="2:7" ht="18" x14ac:dyDescent="0.3">
      <c r="G117" s="33"/>
    </row>
    <row r="118" spans="2:7" ht="18" x14ac:dyDescent="0.3">
      <c r="F118" s="16"/>
      <c r="G118" s="33"/>
    </row>
    <row r="119" spans="2:7" x14ac:dyDescent="0.3">
      <c r="F119" s="15"/>
    </row>
  </sheetData>
  <mergeCells count="164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8:A30"/>
    <mergeCell ref="C28:C30"/>
    <mergeCell ref="D28:D30"/>
    <mergeCell ref="E28:E30"/>
    <mergeCell ref="F28:F30"/>
    <mergeCell ref="B31:E31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A33:A35"/>
    <mergeCell ref="C33:C35"/>
    <mergeCell ref="D33:D35"/>
    <mergeCell ref="E33:E35"/>
    <mergeCell ref="F33:F35"/>
    <mergeCell ref="A36:A38"/>
    <mergeCell ref="C36:C38"/>
    <mergeCell ref="D36:D38"/>
    <mergeCell ref="E36:E38"/>
    <mergeCell ref="F36:F38"/>
    <mergeCell ref="B45:E45"/>
    <mergeCell ref="B46:F46"/>
    <mergeCell ref="A47:A49"/>
    <mergeCell ref="C47:C49"/>
    <mergeCell ref="D47:D49"/>
    <mergeCell ref="E47:E49"/>
    <mergeCell ref="F47:F49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50:A52"/>
    <mergeCell ref="C50:C52"/>
    <mergeCell ref="D50:D52"/>
    <mergeCell ref="E50:E52"/>
    <mergeCell ref="F50:F52"/>
    <mergeCell ref="A53:A55"/>
    <mergeCell ref="C53:C55"/>
    <mergeCell ref="D53:D55"/>
    <mergeCell ref="E53:E55"/>
    <mergeCell ref="F53:F55"/>
    <mergeCell ref="A62:A64"/>
    <mergeCell ref="C62:C64"/>
    <mergeCell ref="D62:D64"/>
    <mergeCell ref="E62:E64"/>
    <mergeCell ref="F62:F64"/>
    <mergeCell ref="B65:E65"/>
    <mergeCell ref="A56:A58"/>
    <mergeCell ref="C56:C58"/>
    <mergeCell ref="D56:D58"/>
    <mergeCell ref="E56:E58"/>
    <mergeCell ref="F56:F58"/>
    <mergeCell ref="A59:A61"/>
    <mergeCell ref="C59:C61"/>
    <mergeCell ref="D59:D61"/>
    <mergeCell ref="E59:E61"/>
    <mergeCell ref="F59:F61"/>
    <mergeCell ref="A67:A69"/>
    <mergeCell ref="C67:C69"/>
    <mergeCell ref="D67:D69"/>
    <mergeCell ref="E67:E69"/>
    <mergeCell ref="F67:F69"/>
    <mergeCell ref="A70:A72"/>
    <mergeCell ref="C70:C72"/>
    <mergeCell ref="D70:D72"/>
    <mergeCell ref="E70:E72"/>
    <mergeCell ref="F70:F72"/>
    <mergeCell ref="B77:E77"/>
    <mergeCell ref="A78:F78"/>
    <mergeCell ref="A79:A81"/>
    <mergeCell ref="C79:C81"/>
    <mergeCell ref="D79:D81"/>
    <mergeCell ref="E79:E81"/>
    <mergeCell ref="F79:F81"/>
    <mergeCell ref="A73:A75"/>
    <mergeCell ref="C73:C75"/>
    <mergeCell ref="D73:D75"/>
    <mergeCell ref="E73:E75"/>
    <mergeCell ref="F73:F75"/>
    <mergeCell ref="A76:E76"/>
    <mergeCell ref="A86:F86"/>
    <mergeCell ref="A87:A89"/>
    <mergeCell ref="C87:C89"/>
    <mergeCell ref="D87:D89"/>
    <mergeCell ref="E87:E89"/>
    <mergeCell ref="F87:F89"/>
    <mergeCell ref="A82:A84"/>
    <mergeCell ref="C82:C84"/>
    <mergeCell ref="D82:D84"/>
    <mergeCell ref="E82:E84"/>
    <mergeCell ref="F82:F84"/>
    <mergeCell ref="B85:E85"/>
    <mergeCell ref="A94:F94"/>
    <mergeCell ref="A95:A97"/>
    <mergeCell ref="C95:C97"/>
    <mergeCell ref="D95:D97"/>
    <mergeCell ref="E95:E97"/>
    <mergeCell ref="F95:F97"/>
    <mergeCell ref="A90:A92"/>
    <mergeCell ref="C90:C92"/>
    <mergeCell ref="D90:D92"/>
    <mergeCell ref="E90:E92"/>
    <mergeCell ref="F90:F92"/>
    <mergeCell ref="B93:E93"/>
    <mergeCell ref="A102:F102"/>
    <mergeCell ref="A103:A105"/>
    <mergeCell ref="C103:C105"/>
    <mergeCell ref="D103:D105"/>
    <mergeCell ref="E103:E105"/>
    <mergeCell ref="F103:F105"/>
    <mergeCell ref="A98:A100"/>
    <mergeCell ref="C98:C100"/>
    <mergeCell ref="D98:D100"/>
    <mergeCell ref="E98:E100"/>
    <mergeCell ref="F98:F100"/>
    <mergeCell ref="B101:E101"/>
    <mergeCell ref="B112:E112"/>
    <mergeCell ref="A106:A108"/>
    <mergeCell ref="C106:C108"/>
    <mergeCell ref="D106:D108"/>
    <mergeCell ref="E106:E108"/>
    <mergeCell ref="F106:F108"/>
    <mergeCell ref="A109:A111"/>
    <mergeCell ref="C109:C111"/>
    <mergeCell ref="D109:D111"/>
    <mergeCell ref="E109:E111"/>
    <mergeCell ref="F109:F11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verticalDpi="0" r:id="rId1"/>
  <rowBreaks count="1" manualBreakCount="1">
    <brk id="65" max="5" man="1"/>
  </rowBreaks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2EEC7-7D82-4331-9BEA-8BD216E0CFA8}">
  <dimension ref="A1:H77"/>
  <sheetViews>
    <sheetView zoomScaleNormal="100" workbookViewId="0">
      <pane ySplit="8" topLeftCell="A9" activePane="bottomLeft" state="frozen"/>
      <selection pane="bottomLeft" activeCell="O12" sqref="O12"/>
    </sheetView>
  </sheetViews>
  <sheetFormatPr baseColWidth="10" defaultColWidth="9.109375" defaultRowHeight="15.6" x14ac:dyDescent="0.3"/>
  <cols>
    <col min="1" max="1" width="8.44140625" style="3" customWidth="1"/>
    <col min="2" max="2" width="66" style="3" customWidth="1"/>
    <col min="3" max="3" width="8" style="3" bestFit="1" customWidth="1"/>
    <col min="4" max="4" width="9.109375" style="3"/>
    <col min="5" max="5" width="21" style="3" customWidth="1"/>
    <col min="6" max="6" width="28.6640625" style="3" customWidth="1"/>
    <col min="7" max="7" width="9.109375" style="3"/>
    <col min="8" max="8" width="15" style="3" bestFit="1" customWidth="1"/>
    <col min="9" max="246" width="9.109375" style="3"/>
    <col min="247" max="247" width="8.44140625" style="3" customWidth="1"/>
    <col min="248" max="248" width="66" style="3" customWidth="1"/>
    <col min="249" max="249" width="8" style="3" bestFit="1" customWidth="1"/>
    <col min="250" max="250" width="9.109375" style="3"/>
    <col min="251" max="251" width="21" style="3" customWidth="1"/>
    <col min="252" max="252" width="28.6640625" style="3" customWidth="1"/>
    <col min="253" max="262" width="0" style="3" hidden="1" customWidth="1"/>
    <col min="263" max="263" width="9.109375" style="3"/>
    <col min="264" max="264" width="15" style="3" bestFit="1" customWidth="1"/>
    <col min="265" max="502" width="9.109375" style="3"/>
    <col min="503" max="503" width="8.44140625" style="3" customWidth="1"/>
    <col min="504" max="504" width="66" style="3" customWidth="1"/>
    <col min="505" max="505" width="8" style="3" bestFit="1" customWidth="1"/>
    <col min="506" max="506" width="9.109375" style="3"/>
    <col min="507" max="507" width="21" style="3" customWidth="1"/>
    <col min="508" max="508" width="28.6640625" style="3" customWidth="1"/>
    <col min="509" max="518" width="0" style="3" hidden="1" customWidth="1"/>
    <col min="519" max="519" width="9.109375" style="3"/>
    <col min="520" max="520" width="15" style="3" bestFit="1" customWidth="1"/>
    <col min="521" max="758" width="9.109375" style="3"/>
    <col min="759" max="759" width="8.44140625" style="3" customWidth="1"/>
    <col min="760" max="760" width="66" style="3" customWidth="1"/>
    <col min="761" max="761" width="8" style="3" bestFit="1" customWidth="1"/>
    <col min="762" max="762" width="9.109375" style="3"/>
    <col min="763" max="763" width="21" style="3" customWidth="1"/>
    <col min="764" max="764" width="28.6640625" style="3" customWidth="1"/>
    <col min="765" max="774" width="0" style="3" hidden="1" customWidth="1"/>
    <col min="775" max="775" width="9.109375" style="3"/>
    <col min="776" max="776" width="15" style="3" bestFit="1" customWidth="1"/>
    <col min="777" max="1014" width="9.109375" style="3"/>
    <col min="1015" max="1015" width="8.44140625" style="3" customWidth="1"/>
    <col min="1016" max="1016" width="66" style="3" customWidth="1"/>
    <col min="1017" max="1017" width="8" style="3" bestFit="1" customWidth="1"/>
    <col min="1018" max="1018" width="9.109375" style="3"/>
    <col min="1019" max="1019" width="21" style="3" customWidth="1"/>
    <col min="1020" max="1020" width="28.6640625" style="3" customWidth="1"/>
    <col min="1021" max="1030" width="0" style="3" hidden="1" customWidth="1"/>
    <col min="1031" max="1031" width="9.109375" style="3"/>
    <col min="1032" max="1032" width="15" style="3" bestFit="1" customWidth="1"/>
    <col min="1033" max="1270" width="9.109375" style="3"/>
    <col min="1271" max="1271" width="8.44140625" style="3" customWidth="1"/>
    <col min="1272" max="1272" width="66" style="3" customWidth="1"/>
    <col min="1273" max="1273" width="8" style="3" bestFit="1" customWidth="1"/>
    <col min="1274" max="1274" width="9.109375" style="3"/>
    <col min="1275" max="1275" width="21" style="3" customWidth="1"/>
    <col min="1276" max="1276" width="28.6640625" style="3" customWidth="1"/>
    <col min="1277" max="1286" width="0" style="3" hidden="1" customWidth="1"/>
    <col min="1287" max="1287" width="9.109375" style="3"/>
    <col min="1288" max="1288" width="15" style="3" bestFit="1" customWidth="1"/>
    <col min="1289" max="1526" width="9.109375" style="3"/>
    <col min="1527" max="1527" width="8.44140625" style="3" customWidth="1"/>
    <col min="1528" max="1528" width="66" style="3" customWidth="1"/>
    <col min="1529" max="1529" width="8" style="3" bestFit="1" customWidth="1"/>
    <col min="1530" max="1530" width="9.109375" style="3"/>
    <col min="1531" max="1531" width="21" style="3" customWidth="1"/>
    <col min="1532" max="1532" width="28.6640625" style="3" customWidth="1"/>
    <col min="1533" max="1542" width="0" style="3" hidden="1" customWidth="1"/>
    <col min="1543" max="1543" width="9.109375" style="3"/>
    <col min="1544" max="1544" width="15" style="3" bestFit="1" customWidth="1"/>
    <col min="1545" max="1782" width="9.109375" style="3"/>
    <col min="1783" max="1783" width="8.44140625" style="3" customWidth="1"/>
    <col min="1784" max="1784" width="66" style="3" customWidth="1"/>
    <col min="1785" max="1785" width="8" style="3" bestFit="1" customWidth="1"/>
    <col min="1786" max="1786" width="9.109375" style="3"/>
    <col min="1787" max="1787" width="21" style="3" customWidth="1"/>
    <col min="1788" max="1788" width="28.6640625" style="3" customWidth="1"/>
    <col min="1789" max="1798" width="0" style="3" hidden="1" customWidth="1"/>
    <col min="1799" max="1799" width="9.109375" style="3"/>
    <col min="1800" max="1800" width="15" style="3" bestFit="1" customWidth="1"/>
    <col min="1801" max="2038" width="9.109375" style="3"/>
    <col min="2039" max="2039" width="8.44140625" style="3" customWidth="1"/>
    <col min="2040" max="2040" width="66" style="3" customWidth="1"/>
    <col min="2041" max="2041" width="8" style="3" bestFit="1" customWidth="1"/>
    <col min="2042" max="2042" width="9.109375" style="3"/>
    <col min="2043" max="2043" width="21" style="3" customWidth="1"/>
    <col min="2044" max="2044" width="28.6640625" style="3" customWidth="1"/>
    <col min="2045" max="2054" width="0" style="3" hidden="1" customWidth="1"/>
    <col min="2055" max="2055" width="9.109375" style="3"/>
    <col min="2056" max="2056" width="15" style="3" bestFit="1" customWidth="1"/>
    <col min="2057" max="2294" width="9.109375" style="3"/>
    <col min="2295" max="2295" width="8.44140625" style="3" customWidth="1"/>
    <col min="2296" max="2296" width="66" style="3" customWidth="1"/>
    <col min="2297" max="2297" width="8" style="3" bestFit="1" customWidth="1"/>
    <col min="2298" max="2298" width="9.109375" style="3"/>
    <col min="2299" max="2299" width="21" style="3" customWidth="1"/>
    <col min="2300" max="2300" width="28.6640625" style="3" customWidth="1"/>
    <col min="2301" max="2310" width="0" style="3" hidden="1" customWidth="1"/>
    <col min="2311" max="2311" width="9.109375" style="3"/>
    <col min="2312" max="2312" width="15" style="3" bestFit="1" customWidth="1"/>
    <col min="2313" max="2550" width="9.109375" style="3"/>
    <col min="2551" max="2551" width="8.44140625" style="3" customWidth="1"/>
    <col min="2552" max="2552" width="66" style="3" customWidth="1"/>
    <col min="2553" max="2553" width="8" style="3" bestFit="1" customWidth="1"/>
    <col min="2554" max="2554" width="9.109375" style="3"/>
    <col min="2555" max="2555" width="21" style="3" customWidth="1"/>
    <col min="2556" max="2556" width="28.6640625" style="3" customWidth="1"/>
    <col min="2557" max="2566" width="0" style="3" hidden="1" customWidth="1"/>
    <col min="2567" max="2567" width="9.109375" style="3"/>
    <col min="2568" max="2568" width="15" style="3" bestFit="1" customWidth="1"/>
    <col min="2569" max="2806" width="9.109375" style="3"/>
    <col min="2807" max="2807" width="8.44140625" style="3" customWidth="1"/>
    <col min="2808" max="2808" width="66" style="3" customWidth="1"/>
    <col min="2809" max="2809" width="8" style="3" bestFit="1" customWidth="1"/>
    <col min="2810" max="2810" width="9.109375" style="3"/>
    <col min="2811" max="2811" width="21" style="3" customWidth="1"/>
    <col min="2812" max="2812" width="28.6640625" style="3" customWidth="1"/>
    <col min="2813" max="2822" width="0" style="3" hidden="1" customWidth="1"/>
    <col min="2823" max="2823" width="9.109375" style="3"/>
    <col min="2824" max="2824" width="15" style="3" bestFit="1" customWidth="1"/>
    <col min="2825" max="3062" width="9.109375" style="3"/>
    <col min="3063" max="3063" width="8.44140625" style="3" customWidth="1"/>
    <col min="3064" max="3064" width="66" style="3" customWidth="1"/>
    <col min="3065" max="3065" width="8" style="3" bestFit="1" customWidth="1"/>
    <col min="3066" max="3066" width="9.109375" style="3"/>
    <col min="3067" max="3067" width="21" style="3" customWidth="1"/>
    <col min="3068" max="3068" width="28.6640625" style="3" customWidth="1"/>
    <col min="3069" max="3078" width="0" style="3" hidden="1" customWidth="1"/>
    <col min="3079" max="3079" width="9.109375" style="3"/>
    <col min="3080" max="3080" width="15" style="3" bestFit="1" customWidth="1"/>
    <col min="3081" max="3318" width="9.109375" style="3"/>
    <col min="3319" max="3319" width="8.44140625" style="3" customWidth="1"/>
    <col min="3320" max="3320" width="66" style="3" customWidth="1"/>
    <col min="3321" max="3321" width="8" style="3" bestFit="1" customWidth="1"/>
    <col min="3322" max="3322" width="9.109375" style="3"/>
    <col min="3323" max="3323" width="21" style="3" customWidth="1"/>
    <col min="3324" max="3324" width="28.6640625" style="3" customWidth="1"/>
    <col min="3325" max="3334" width="0" style="3" hidden="1" customWidth="1"/>
    <col min="3335" max="3335" width="9.109375" style="3"/>
    <col min="3336" max="3336" width="15" style="3" bestFit="1" customWidth="1"/>
    <col min="3337" max="3574" width="9.109375" style="3"/>
    <col min="3575" max="3575" width="8.44140625" style="3" customWidth="1"/>
    <col min="3576" max="3576" width="66" style="3" customWidth="1"/>
    <col min="3577" max="3577" width="8" style="3" bestFit="1" customWidth="1"/>
    <col min="3578" max="3578" width="9.109375" style="3"/>
    <col min="3579" max="3579" width="21" style="3" customWidth="1"/>
    <col min="3580" max="3580" width="28.6640625" style="3" customWidth="1"/>
    <col min="3581" max="3590" width="0" style="3" hidden="1" customWidth="1"/>
    <col min="3591" max="3591" width="9.109375" style="3"/>
    <col min="3592" max="3592" width="15" style="3" bestFit="1" customWidth="1"/>
    <col min="3593" max="3830" width="9.109375" style="3"/>
    <col min="3831" max="3831" width="8.44140625" style="3" customWidth="1"/>
    <col min="3832" max="3832" width="66" style="3" customWidth="1"/>
    <col min="3833" max="3833" width="8" style="3" bestFit="1" customWidth="1"/>
    <col min="3834" max="3834" width="9.109375" style="3"/>
    <col min="3835" max="3835" width="21" style="3" customWidth="1"/>
    <col min="3836" max="3836" width="28.6640625" style="3" customWidth="1"/>
    <col min="3837" max="3846" width="0" style="3" hidden="1" customWidth="1"/>
    <col min="3847" max="3847" width="9.109375" style="3"/>
    <col min="3848" max="3848" width="15" style="3" bestFit="1" customWidth="1"/>
    <col min="3849" max="4086" width="9.109375" style="3"/>
    <col min="4087" max="4087" width="8.44140625" style="3" customWidth="1"/>
    <col min="4088" max="4088" width="66" style="3" customWidth="1"/>
    <col min="4089" max="4089" width="8" style="3" bestFit="1" customWidth="1"/>
    <col min="4090" max="4090" width="9.109375" style="3"/>
    <col min="4091" max="4091" width="21" style="3" customWidth="1"/>
    <col min="4092" max="4092" width="28.6640625" style="3" customWidth="1"/>
    <col min="4093" max="4102" width="0" style="3" hidden="1" customWidth="1"/>
    <col min="4103" max="4103" width="9.109375" style="3"/>
    <col min="4104" max="4104" width="15" style="3" bestFit="1" customWidth="1"/>
    <col min="4105" max="4342" width="9.109375" style="3"/>
    <col min="4343" max="4343" width="8.44140625" style="3" customWidth="1"/>
    <col min="4344" max="4344" width="66" style="3" customWidth="1"/>
    <col min="4345" max="4345" width="8" style="3" bestFit="1" customWidth="1"/>
    <col min="4346" max="4346" width="9.109375" style="3"/>
    <col min="4347" max="4347" width="21" style="3" customWidth="1"/>
    <col min="4348" max="4348" width="28.6640625" style="3" customWidth="1"/>
    <col min="4349" max="4358" width="0" style="3" hidden="1" customWidth="1"/>
    <col min="4359" max="4359" width="9.109375" style="3"/>
    <col min="4360" max="4360" width="15" style="3" bestFit="1" customWidth="1"/>
    <col min="4361" max="4598" width="9.109375" style="3"/>
    <col min="4599" max="4599" width="8.44140625" style="3" customWidth="1"/>
    <col min="4600" max="4600" width="66" style="3" customWidth="1"/>
    <col min="4601" max="4601" width="8" style="3" bestFit="1" customWidth="1"/>
    <col min="4602" max="4602" width="9.109375" style="3"/>
    <col min="4603" max="4603" width="21" style="3" customWidth="1"/>
    <col min="4604" max="4604" width="28.6640625" style="3" customWidth="1"/>
    <col min="4605" max="4614" width="0" style="3" hidden="1" customWidth="1"/>
    <col min="4615" max="4615" width="9.109375" style="3"/>
    <col min="4616" max="4616" width="15" style="3" bestFit="1" customWidth="1"/>
    <col min="4617" max="4854" width="9.109375" style="3"/>
    <col min="4855" max="4855" width="8.44140625" style="3" customWidth="1"/>
    <col min="4856" max="4856" width="66" style="3" customWidth="1"/>
    <col min="4857" max="4857" width="8" style="3" bestFit="1" customWidth="1"/>
    <col min="4858" max="4858" width="9.109375" style="3"/>
    <col min="4859" max="4859" width="21" style="3" customWidth="1"/>
    <col min="4860" max="4860" width="28.6640625" style="3" customWidth="1"/>
    <col min="4861" max="4870" width="0" style="3" hidden="1" customWidth="1"/>
    <col min="4871" max="4871" width="9.109375" style="3"/>
    <col min="4872" max="4872" width="15" style="3" bestFit="1" customWidth="1"/>
    <col min="4873" max="5110" width="9.109375" style="3"/>
    <col min="5111" max="5111" width="8.44140625" style="3" customWidth="1"/>
    <col min="5112" max="5112" width="66" style="3" customWidth="1"/>
    <col min="5113" max="5113" width="8" style="3" bestFit="1" customWidth="1"/>
    <col min="5114" max="5114" width="9.109375" style="3"/>
    <col min="5115" max="5115" width="21" style="3" customWidth="1"/>
    <col min="5116" max="5116" width="28.6640625" style="3" customWidth="1"/>
    <col min="5117" max="5126" width="0" style="3" hidden="1" customWidth="1"/>
    <col min="5127" max="5127" width="9.109375" style="3"/>
    <col min="5128" max="5128" width="15" style="3" bestFit="1" customWidth="1"/>
    <col min="5129" max="5366" width="9.109375" style="3"/>
    <col min="5367" max="5367" width="8.44140625" style="3" customWidth="1"/>
    <col min="5368" max="5368" width="66" style="3" customWidth="1"/>
    <col min="5369" max="5369" width="8" style="3" bestFit="1" customWidth="1"/>
    <col min="5370" max="5370" width="9.109375" style="3"/>
    <col min="5371" max="5371" width="21" style="3" customWidth="1"/>
    <col min="5372" max="5372" width="28.6640625" style="3" customWidth="1"/>
    <col min="5373" max="5382" width="0" style="3" hidden="1" customWidth="1"/>
    <col min="5383" max="5383" width="9.109375" style="3"/>
    <col min="5384" max="5384" width="15" style="3" bestFit="1" customWidth="1"/>
    <col min="5385" max="5622" width="9.109375" style="3"/>
    <col min="5623" max="5623" width="8.44140625" style="3" customWidth="1"/>
    <col min="5624" max="5624" width="66" style="3" customWidth="1"/>
    <col min="5625" max="5625" width="8" style="3" bestFit="1" customWidth="1"/>
    <col min="5626" max="5626" width="9.109375" style="3"/>
    <col min="5627" max="5627" width="21" style="3" customWidth="1"/>
    <col min="5628" max="5628" width="28.6640625" style="3" customWidth="1"/>
    <col min="5629" max="5638" width="0" style="3" hidden="1" customWidth="1"/>
    <col min="5639" max="5639" width="9.109375" style="3"/>
    <col min="5640" max="5640" width="15" style="3" bestFit="1" customWidth="1"/>
    <col min="5641" max="5878" width="9.109375" style="3"/>
    <col min="5879" max="5879" width="8.44140625" style="3" customWidth="1"/>
    <col min="5880" max="5880" width="66" style="3" customWidth="1"/>
    <col min="5881" max="5881" width="8" style="3" bestFit="1" customWidth="1"/>
    <col min="5882" max="5882" width="9.109375" style="3"/>
    <col min="5883" max="5883" width="21" style="3" customWidth="1"/>
    <col min="5884" max="5884" width="28.6640625" style="3" customWidth="1"/>
    <col min="5885" max="5894" width="0" style="3" hidden="1" customWidth="1"/>
    <col min="5895" max="5895" width="9.109375" style="3"/>
    <col min="5896" max="5896" width="15" style="3" bestFit="1" customWidth="1"/>
    <col min="5897" max="6134" width="9.109375" style="3"/>
    <col min="6135" max="6135" width="8.44140625" style="3" customWidth="1"/>
    <col min="6136" max="6136" width="66" style="3" customWidth="1"/>
    <col min="6137" max="6137" width="8" style="3" bestFit="1" customWidth="1"/>
    <col min="6138" max="6138" width="9.109375" style="3"/>
    <col min="6139" max="6139" width="21" style="3" customWidth="1"/>
    <col min="6140" max="6140" width="28.6640625" style="3" customWidth="1"/>
    <col min="6141" max="6150" width="0" style="3" hidden="1" customWidth="1"/>
    <col min="6151" max="6151" width="9.109375" style="3"/>
    <col min="6152" max="6152" width="15" style="3" bestFit="1" customWidth="1"/>
    <col min="6153" max="6390" width="9.109375" style="3"/>
    <col min="6391" max="6391" width="8.44140625" style="3" customWidth="1"/>
    <col min="6392" max="6392" width="66" style="3" customWidth="1"/>
    <col min="6393" max="6393" width="8" style="3" bestFit="1" customWidth="1"/>
    <col min="6394" max="6394" width="9.109375" style="3"/>
    <col min="6395" max="6395" width="21" style="3" customWidth="1"/>
    <col min="6396" max="6396" width="28.6640625" style="3" customWidth="1"/>
    <col min="6397" max="6406" width="0" style="3" hidden="1" customWidth="1"/>
    <col min="6407" max="6407" width="9.109375" style="3"/>
    <col min="6408" max="6408" width="15" style="3" bestFit="1" customWidth="1"/>
    <col min="6409" max="6646" width="9.109375" style="3"/>
    <col min="6647" max="6647" width="8.44140625" style="3" customWidth="1"/>
    <col min="6648" max="6648" width="66" style="3" customWidth="1"/>
    <col min="6649" max="6649" width="8" style="3" bestFit="1" customWidth="1"/>
    <col min="6650" max="6650" width="9.109375" style="3"/>
    <col min="6651" max="6651" width="21" style="3" customWidth="1"/>
    <col min="6652" max="6652" width="28.6640625" style="3" customWidth="1"/>
    <col min="6653" max="6662" width="0" style="3" hidden="1" customWidth="1"/>
    <col min="6663" max="6663" width="9.109375" style="3"/>
    <col min="6664" max="6664" width="15" style="3" bestFit="1" customWidth="1"/>
    <col min="6665" max="6902" width="9.109375" style="3"/>
    <col min="6903" max="6903" width="8.44140625" style="3" customWidth="1"/>
    <col min="6904" max="6904" width="66" style="3" customWidth="1"/>
    <col min="6905" max="6905" width="8" style="3" bestFit="1" customWidth="1"/>
    <col min="6906" max="6906" width="9.109375" style="3"/>
    <col min="6907" max="6907" width="21" style="3" customWidth="1"/>
    <col min="6908" max="6908" width="28.6640625" style="3" customWidth="1"/>
    <col min="6909" max="6918" width="0" style="3" hidden="1" customWidth="1"/>
    <col min="6919" max="6919" width="9.109375" style="3"/>
    <col min="6920" max="6920" width="15" style="3" bestFit="1" customWidth="1"/>
    <col min="6921" max="7158" width="9.109375" style="3"/>
    <col min="7159" max="7159" width="8.44140625" style="3" customWidth="1"/>
    <col min="7160" max="7160" width="66" style="3" customWidth="1"/>
    <col min="7161" max="7161" width="8" style="3" bestFit="1" customWidth="1"/>
    <col min="7162" max="7162" width="9.109375" style="3"/>
    <col min="7163" max="7163" width="21" style="3" customWidth="1"/>
    <col min="7164" max="7164" width="28.6640625" style="3" customWidth="1"/>
    <col min="7165" max="7174" width="0" style="3" hidden="1" customWidth="1"/>
    <col min="7175" max="7175" width="9.109375" style="3"/>
    <col min="7176" max="7176" width="15" style="3" bestFit="1" customWidth="1"/>
    <col min="7177" max="7414" width="9.109375" style="3"/>
    <col min="7415" max="7415" width="8.44140625" style="3" customWidth="1"/>
    <col min="7416" max="7416" width="66" style="3" customWidth="1"/>
    <col min="7417" max="7417" width="8" style="3" bestFit="1" customWidth="1"/>
    <col min="7418" max="7418" width="9.109375" style="3"/>
    <col min="7419" max="7419" width="21" style="3" customWidth="1"/>
    <col min="7420" max="7420" width="28.6640625" style="3" customWidth="1"/>
    <col min="7421" max="7430" width="0" style="3" hidden="1" customWidth="1"/>
    <col min="7431" max="7431" width="9.109375" style="3"/>
    <col min="7432" max="7432" width="15" style="3" bestFit="1" customWidth="1"/>
    <col min="7433" max="7670" width="9.109375" style="3"/>
    <col min="7671" max="7671" width="8.44140625" style="3" customWidth="1"/>
    <col min="7672" max="7672" width="66" style="3" customWidth="1"/>
    <col min="7673" max="7673" width="8" style="3" bestFit="1" customWidth="1"/>
    <col min="7674" max="7674" width="9.109375" style="3"/>
    <col min="7675" max="7675" width="21" style="3" customWidth="1"/>
    <col min="7676" max="7676" width="28.6640625" style="3" customWidth="1"/>
    <col min="7677" max="7686" width="0" style="3" hidden="1" customWidth="1"/>
    <col min="7687" max="7687" width="9.109375" style="3"/>
    <col min="7688" max="7688" width="15" style="3" bestFit="1" customWidth="1"/>
    <col min="7689" max="7926" width="9.109375" style="3"/>
    <col min="7927" max="7927" width="8.44140625" style="3" customWidth="1"/>
    <col min="7928" max="7928" width="66" style="3" customWidth="1"/>
    <col min="7929" max="7929" width="8" style="3" bestFit="1" customWidth="1"/>
    <col min="7930" max="7930" width="9.109375" style="3"/>
    <col min="7931" max="7931" width="21" style="3" customWidth="1"/>
    <col min="7932" max="7932" width="28.6640625" style="3" customWidth="1"/>
    <col min="7933" max="7942" width="0" style="3" hidden="1" customWidth="1"/>
    <col min="7943" max="7943" width="9.109375" style="3"/>
    <col min="7944" max="7944" width="15" style="3" bestFit="1" customWidth="1"/>
    <col min="7945" max="8182" width="9.109375" style="3"/>
    <col min="8183" max="8183" width="8.44140625" style="3" customWidth="1"/>
    <col min="8184" max="8184" width="66" style="3" customWidth="1"/>
    <col min="8185" max="8185" width="8" style="3" bestFit="1" customWidth="1"/>
    <col min="8186" max="8186" width="9.109375" style="3"/>
    <col min="8187" max="8187" width="21" style="3" customWidth="1"/>
    <col min="8188" max="8188" width="28.6640625" style="3" customWidth="1"/>
    <col min="8189" max="8198" width="0" style="3" hidden="1" customWidth="1"/>
    <col min="8199" max="8199" width="9.109375" style="3"/>
    <col min="8200" max="8200" width="15" style="3" bestFit="1" customWidth="1"/>
    <col min="8201" max="8438" width="9.109375" style="3"/>
    <col min="8439" max="8439" width="8.44140625" style="3" customWidth="1"/>
    <col min="8440" max="8440" width="66" style="3" customWidth="1"/>
    <col min="8441" max="8441" width="8" style="3" bestFit="1" customWidth="1"/>
    <col min="8442" max="8442" width="9.109375" style="3"/>
    <col min="8443" max="8443" width="21" style="3" customWidth="1"/>
    <col min="8444" max="8444" width="28.6640625" style="3" customWidth="1"/>
    <col min="8445" max="8454" width="0" style="3" hidden="1" customWidth="1"/>
    <col min="8455" max="8455" width="9.109375" style="3"/>
    <col min="8456" max="8456" width="15" style="3" bestFit="1" customWidth="1"/>
    <col min="8457" max="8694" width="9.109375" style="3"/>
    <col min="8695" max="8695" width="8.44140625" style="3" customWidth="1"/>
    <col min="8696" max="8696" width="66" style="3" customWidth="1"/>
    <col min="8697" max="8697" width="8" style="3" bestFit="1" customWidth="1"/>
    <col min="8698" max="8698" width="9.109375" style="3"/>
    <col min="8699" max="8699" width="21" style="3" customWidth="1"/>
    <col min="8700" max="8700" width="28.6640625" style="3" customWidth="1"/>
    <col min="8701" max="8710" width="0" style="3" hidden="1" customWidth="1"/>
    <col min="8711" max="8711" width="9.109375" style="3"/>
    <col min="8712" max="8712" width="15" style="3" bestFit="1" customWidth="1"/>
    <col min="8713" max="8950" width="9.109375" style="3"/>
    <col min="8951" max="8951" width="8.44140625" style="3" customWidth="1"/>
    <col min="8952" max="8952" width="66" style="3" customWidth="1"/>
    <col min="8953" max="8953" width="8" style="3" bestFit="1" customWidth="1"/>
    <col min="8954" max="8954" width="9.109375" style="3"/>
    <col min="8955" max="8955" width="21" style="3" customWidth="1"/>
    <col min="8956" max="8956" width="28.6640625" style="3" customWidth="1"/>
    <col min="8957" max="8966" width="0" style="3" hidden="1" customWidth="1"/>
    <col min="8967" max="8967" width="9.109375" style="3"/>
    <col min="8968" max="8968" width="15" style="3" bestFit="1" customWidth="1"/>
    <col min="8969" max="9206" width="9.109375" style="3"/>
    <col min="9207" max="9207" width="8.44140625" style="3" customWidth="1"/>
    <col min="9208" max="9208" width="66" style="3" customWidth="1"/>
    <col min="9209" max="9209" width="8" style="3" bestFit="1" customWidth="1"/>
    <col min="9210" max="9210" width="9.109375" style="3"/>
    <col min="9211" max="9211" width="21" style="3" customWidth="1"/>
    <col min="9212" max="9212" width="28.6640625" style="3" customWidth="1"/>
    <col min="9213" max="9222" width="0" style="3" hidden="1" customWidth="1"/>
    <col min="9223" max="9223" width="9.109375" style="3"/>
    <col min="9224" max="9224" width="15" style="3" bestFit="1" customWidth="1"/>
    <col min="9225" max="9462" width="9.109375" style="3"/>
    <col min="9463" max="9463" width="8.44140625" style="3" customWidth="1"/>
    <col min="9464" max="9464" width="66" style="3" customWidth="1"/>
    <col min="9465" max="9465" width="8" style="3" bestFit="1" customWidth="1"/>
    <col min="9466" max="9466" width="9.109375" style="3"/>
    <col min="9467" max="9467" width="21" style="3" customWidth="1"/>
    <col min="9468" max="9468" width="28.6640625" style="3" customWidth="1"/>
    <col min="9469" max="9478" width="0" style="3" hidden="1" customWidth="1"/>
    <col min="9479" max="9479" width="9.109375" style="3"/>
    <col min="9480" max="9480" width="15" style="3" bestFit="1" customWidth="1"/>
    <col min="9481" max="9718" width="9.109375" style="3"/>
    <col min="9719" max="9719" width="8.44140625" style="3" customWidth="1"/>
    <col min="9720" max="9720" width="66" style="3" customWidth="1"/>
    <col min="9721" max="9721" width="8" style="3" bestFit="1" customWidth="1"/>
    <col min="9722" max="9722" width="9.109375" style="3"/>
    <col min="9723" max="9723" width="21" style="3" customWidth="1"/>
    <col min="9724" max="9724" width="28.6640625" style="3" customWidth="1"/>
    <col min="9725" max="9734" width="0" style="3" hidden="1" customWidth="1"/>
    <col min="9735" max="9735" width="9.109375" style="3"/>
    <col min="9736" max="9736" width="15" style="3" bestFit="1" customWidth="1"/>
    <col min="9737" max="9974" width="9.109375" style="3"/>
    <col min="9975" max="9975" width="8.44140625" style="3" customWidth="1"/>
    <col min="9976" max="9976" width="66" style="3" customWidth="1"/>
    <col min="9977" max="9977" width="8" style="3" bestFit="1" customWidth="1"/>
    <col min="9978" max="9978" width="9.109375" style="3"/>
    <col min="9979" max="9979" width="21" style="3" customWidth="1"/>
    <col min="9980" max="9980" width="28.6640625" style="3" customWidth="1"/>
    <col min="9981" max="9990" width="0" style="3" hidden="1" customWidth="1"/>
    <col min="9991" max="9991" width="9.109375" style="3"/>
    <col min="9992" max="9992" width="15" style="3" bestFit="1" customWidth="1"/>
    <col min="9993" max="10230" width="9.109375" style="3"/>
    <col min="10231" max="10231" width="8.44140625" style="3" customWidth="1"/>
    <col min="10232" max="10232" width="66" style="3" customWidth="1"/>
    <col min="10233" max="10233" width="8" style="3" bestFit="1" customWidth="1"/>
    <col min="10234" max="10234" width="9.109375" style="3"/>
    <col min="10235" max="10235" width="21" style="3" customWidth="1"/>
    <col min="10236" max="10236" width="28.6640625" style="3" customWidth="1"/>
    <col min="10237" max="10246" width="0" style="3" hidden="1" customWidth="1"/>
    <col min="10247" max="10247" width="9.109375" style="3"/>
    <col min="10248" max="10248" width="15" style="3" bestFit="1" customWidth="1"/>
    <col min="10249" max="10486" width="9.109375" style="3"/>
    <col min="10487" max="10487" width="8.44140625" style="3" customWidth="1"/>
    <col min="10488" max="10488" width="66" style="3" customWidth="1"/>
    <col min="10489" max="10489" width="8" style="3" bestFit="1" customWidth="1"/>
    <col min="10490" max="10490" width="9.109375" style="3"/>
    <col min="10491" max="10491" width="21" style="3" customWidth="1"/>
    <col min="10492" max="10492" width="28.6640625" style="3" customWidth="1"/>
    <col min="10493" max="10502" width="0" style="3" hidden="1" customWidth="1"/>
    <col min="10503" max="10503" width="9.109375" style="3"/>
    <col min="10504" max="10504" width="15" style="3" bestFit="1" customWidth="1"/>
    <col min="10505" max="10742" width="9.109375" style="3"/>
    <col min="10743" max="10743" width="8.44140625" style="3" customWidth="1"/>
    <col min="10744" max="10744" width="66" style="3" customWidth="1"/>
    <col min="10745" max="10745" width="8" style="3" bestFit="1" customWidth="1"/>
    <col min="10746" max="10746" width="9.109375" style="3"/>
    <col min="10747" max="10747" width="21" style="3" customWidth="1"/>
    <col min="10748" max="10748" width="28.6640625" style="3" customWidth="1"/>
    <col min="10749" max="10758" width="0" style="3" hidden="1" customWidth="1"/>
    <col min="10759" max="10759" width="9.109375" style="3"/>
    <col min="10760" max="10760" width="15" style="3" bestFit="1" customWidth="1"/>
    <col min="10761" max="10998" width="9.109375" style="3"/>
    <col min="10999" max="10999" width="8.44140625" style="3" customWidth="1"/>
    <col min="11000" max="11000" width="66" style="3" customWidth="1"/>
    <col min="11001" max="11001" width="8" style="3" bestFit="1" customWidth="1"/>
    <col min="11002" max="11002" width="9.109375" style="3"/>
    <col min="11003" max="11003" width="21" style="3" customWidth="1"/>
    <col min="11004" max="11004" width="28.6640625" style="3" customWidth="1"/>
    <col min="11005" max="11014" width="0" style="3" hidden="1" customWidth="1"/>
    <col min="11015" max="11015" width="9.109375" style="3"/>
    <col min="11016" max="11016" width="15" style="3" bestFit="1" customWidth="1"/>
    <col min="11017" max="11254" width="9.109375" style="3"/>
    <col min="11255" max="11255" width="8.44140625" style="3" customWidth="1"/>
    <col min="11256" max="11256" width="66" style="3" customWidth="1"/>
    <col min="11257" max="11257" width="8" style="3" bestFit="1" customWidth="1"/>
    <col min="11258" max="11258" width="9.109375" style="3"/>
    <col min="11259" max="11259" width="21" style="3" customWidth="1"/>
    <col min="11260" max="11260" width="28.6640625" style="3" customWidth="1"/>
    <col min="11261" max="11270" width="0" style="3" hidden="1" customWidth="1"/>
    <col min="11271" max="11271" width="9.109375" style="3"/>
    <col min="11272" max="11272" width="15" style="3" bestFit="1" customWidth="1"/>
    <col min="11273" max="11510" width="9.109375" style="3"/>
    <col min="11511" max="11511" width="8.44140625" style="3" customWidth="1"/>
    <col min="11512" max="11512" width="66" style="3" customWidth="1"/>
    <col min="11513" max="11513" width="8" style="3" bestFit="1" customWidth="1"/>
    <col min="11514" max="11514" width="9.109375" style="3"/>
    <col min="11515" max="11515" width="21" style="3" customWidth="1"/>
    <col min="11516" max="11516" width="28.6640625" style="3" customWidth="1"/>
    <col min="11517" max="11526" width="0" style="3" hidden="1" customWidth="1"/>
    <col min="11527" max="11527" width="9.109375" style="3"/>
    <col min="11528" max="11528" width="15" style="3" bestFit="1" customWidth="1"/>
    <col min="11529" max="11766" width="9.109375" style="3"/>
    <col min="11767" max="11767" width="8.44140625" style="3" customWidth="1"/>
    <col min="11768" max="11768" width="66" style="3" customWidth="1"/>
    <col min="11769" max="11769" width="8" style="3" bestFit="1" customWidth="1"/>
    <col min="11770" max="11770" width="9.109375" style="3"/>
    <col min="11771" max="11771" width="21" style="3" customWidth="1"/>
    <col min="11772" max="11772" width="28.6640625" style="3" customWidth="1"/>
    <col min="11773" max="11782" width="0" style="3" hidden="1" customWidth="1"/>
    <col min="11783" max="11783" width="9.109375" style="3"/>
    <col min="11784" max="11784" width="15" style="3" bestFit="1" customWidth="1"/>
    <col min="11785" max="12022" width="9.109375" style="3"/>
    <col min="12023" max="12023" width="8.44140625" style="3" customWidth="1"/>
    <col min="12024" max="12024" width="66" style="3" customWidth="1"/>
    <col min="12025" max="12025" width="8" style="3" bestFit="1" customWidth="1"/>
    <col min="12026" max="12026" width="9.109375" style="3"/>
    <col min="12027" max="12027" width="21" style="3" customWidth="1"/>
    <col min="12028" max="12028" width="28.6640625" style="3" customWidth="1"/>
    <col min="12029" max="12038" width="0" style="3" hidden="1" customWidth="1"/>
    <col min="12039" max="12039" width="9.109375" style="3"/>
    <col min="12040" max="12040" width="15" style="3" bestFit="1" customWidth="1"/>
    <col min="12041" max="12278" width="9.109375" style="3"/>
    <col min="12279" max="12279" width="8.44140625" style="3" customWidth="1"/>
    <col min="12280" max="12280" width="66" style="3" customWidth="1"/>
    <col min="12281" max="12281" width="8" style="3" bestFit="1" customWidth="1"/>
    <col min="12282" max="12282" width="9.109375" style="3"/>
    <col min="12283" max="12283" width="21" style="3" customWidth="1"/>
    <col min="12284" max="12284" width="28.6640625" style="3" customWidth="1"/>
    <col min="12285" max="12294" width="0" style="3" hidden="1" customWidth="1"/>
    <col min="12295" max="12295" width="9.109375" style="3"/>
    <col min="12296" max="12296" width="15" style="3" bestFit="1" customWidth="1"/>
    <col min="12297" max="12534" width="9.109375" style="3"/>
    <col min="12535" max="12535" width="8.44140625" style="3" customWidth="1"/>
    <col min="12536" max="12536" width="66" style="3" customWidth="1"/>
    <col min="12537" max="12537" width="8" style="3" bestFit="1" customWidth="1"/>
    <col min="12538" max="12538" width="9.109375" style="3"/>
    <col min="12539" max="12539" width="21" style="3" customWidth="1"/>
    <col min="12540" max="12540" width="28.6640625" style="3" customWidth="1"/>
    <col min="12541" max="12550" width="0" style="3" hidden="1" customWidth="1"/>
    <col min="12551" max="12551" width="9.109375" style="3"/>
    <col min="12552" max="12552" width="15" style="3" bestFit="1" customWidth="1"/>
    <col min="12553" max="12790" width="9.109375" style="3"/>
    <col min="12791" max="12791" width="8.44140625" style="3" customWidth="1"/>
    <col min="12792" max="12792" width="66" style="3" customWidth="1"/>
    <col min="12793" max="12793" width="8" style="3" bestFit="1" customWidth="1"/>
    <col min="12794" max="12794" width="9.109375" style="3"/>
    <col min="12795" max="12795" width="21" style="3" customWidth="1"/>
    <col min="12796" max="12796" width="28.6640625" style="3" customWidth="1"/>
    <col min="12797" max="12806" width="0" style="3" hidden="1" customWidth="1"/>
    <col min="12807" max="12807" width="9.109375" style="3"/>
    <col min="12808" max="12808" width="15" style="3" bestFit="1" customWidth="1"/>
    <col min="12809" max="13046" width="9.109375" style="3"/>
    <col min="13047" max="13047" width="8.44140625" style="3" customWidth="1"/>
    <col min="13048" max="13048" width="66" style="3" customWidth="1"/>
    <col min="13049" max="13049" width="8" style="3" bestFit="1" customWidth="1"/>
    <col min="13050" max="13050" width="9.109375" style="3"/>
    <col min="13051" max="13051" width="21" style="3" customWidth="1"/>
    <col min="13052" max="13052" width="28.6640625" style="3" customWidth="1"/>
    <col min="13053" max="13062" width="0" style="3" hidden="1" customWidth="1"/>
    <col min="13063" max="13063" width="9.109375" style="3"/>
    <col min="13064" max="13064" width="15" style="3" bestFit="1" customWidth="1"/>
    <col min="13065" max="13302" width="9.109375" style="3"/>
    <col min="13303" max="13303" width="8.44140625" style="3" customWidth="1"/>
    <col min="13304" max="13304" width="66" style="3" customWidth="1"/>
    <col min="13305" max="13305" width="8" style="3" bestFit="1" customWidth="1"/>
    <col min="13306" max="13306" width="9.109375" style="3"/>
    <col min="13307" max="13307" width="21" style="3" customWidth="1"/>
    <col min="13308" max="13308" width="28.6640625" style="3" customWidth="1"/>
    <col min="13309" max="13318" width="0" style="3" hidden="1" customWidth="1"/>
    <col min="13319" max="13319" width="9.109375" style="3"/>
    <col min="13320" max="13320" width="15" style="3" bestFit="1" customWidth="1"/>
    <col min="13321" max="13558" width="9.109375" style="3"/>
    <col min="13559" max="13559" width="8.44140625" style="3" customWidth="1"/>
    <col min="13560" max="13560" width="66" style="3" customWidth="1"/>
    <col min="13561" max="13561" width="8" style="3" bestFit="1" customWidth="1"/>
    <col min="13562" max="13562" width="9.109375" style="3"/>
    <col min="13563" max="13563" width="21" style="3" customWidth="1"/>
    <col min="13564" max="13564" width="28.6640625" style="3" customWidth="1"/>
    <col min="13565" max="13574" width="0" style="3" hidden="1" customWidth="1"/>
    <col min="13575" max="13575" width="9.109375" style="3"/>
    <col min="13576" max="13576" width="15" style="3" bestFit="1" customWidth="1"/>
    <col min="13577" max="13814" width="9.109375" style="3"/>
    <col min="13815" max="13815" width="8.44140625" style="3" customWidth="1"/>
    <col min="13816" max="13816" width="66" style="3" customWidth="1"/>
    <col min="13817" max="13817" width="8" style="3" bestFit="1" customWidth="1"/>
    <col min="13818" max="13818" width="9.109375" style="3"/>
    <col min="13819" max="13819" width="21" style="3" customWidth="1"/>
    <col min="13820" max="13820" width="28.6640625" style="3" customWidth="1"/>
    <col min="13821" max="13830" width="0" style="3" hidden="1" customWidth="1"/>
    <col min="13831" max="13831" width="9.109375" style="3"/>
    <col min="13832" max="13832" width="15" style="3" bestFit="1" customWidth="1"/>
    <col min="13833" max="14070" width="9.109375" style="3"/>
    <col min="14071" max="14071" width="8.44140625" style="3" customWidth="1"/>
    <col min="14072" max="14072" width="66" style="3" customWidth="1"/>
    <col min="14073" max="14073" width="8" style="3" bestFit="1" customWidth="1"/>
    <col min="14074" max="14074" width="9.109375" style="3"/>
    <col min="14075" max="14075" width="21" style="3" customWidth="1"/>
    <col min="14076" max="14076" width="28.6640625" style="3" customWidth="1"/>
    <col min="14077" max="14086" width="0" style="3" hidden="1" customWidth="1"/>
    <col min="14087" max="14087" width="9.109375" style="3"/>
    <col min="14088" max="14088" width="15" style="3" bestFit="1" customWidth="1"/>
    <col min="14089" max="14326" width="9.109375" style="3"/>
    <col min="14327" max="14327" width="8.44140625" style="3" customWidth="1"/>
    <col min="14328" max="14328" width="66" style="3" customWidth="1"/>
    <col min="14329" max="14329" width="8" style="3" bestFit="1" customWidth="1"/>
    <col min="14330" max="14330" width="9.109375" style="3"/>
    <col min="14331" max="14331" width="21" style="3" customWidth="1"/>
    <col min="14332" max="14332" width="28.6640625" style="3" customWidth="1"/>
    <col min="14333" max="14342" width="0" style="3" hidden="1" customWidth="1"/>
    <col min="14343" max="14343" width="9.109375" style="3"/>
    <col min="14344" max="14344" width="15" style="3" bestFit="1" customWidth="1"/>
    <col min="14345" max="14582" width="9.109375" style="3"/>
    <col min="14583" max="14583" width="8.44140625" style="3" customWidth="1"/>
    <col min="14584" max="14584" width="66" style="3" customWidth="1"/>
    <col min="14585" max="14585" width="8" style="3" bestFit="1" customWidth="1"/>
    <col min="14586" max="14586" width="9.109375" style="3"/>
    <col min="14587" max="14587" width="21" style="3" customWidth="1"/>
    <col min="14588" max="14588" width="28.6640625" style="3" customWidth="1"/>
    <col min="14589" max="14598" width="0" style="3" hidden="1" customWidth="1"/>
    <col min="14599" max="14599" width="9.109375" style="3"/>
    <col min="14600" max="14600" width="15" style="3" bestFit="1" customWidth="1"/>
    <col min="14601" max="14838" width="9.109375" style="3"/>
    <col min="14839" max="14839" width="8.44140625" style="3" customWidth="1"/>
    <col min="14840" max="14840" width="66" style="3" customWidth="1"/>
    <col min="14841" max="14841" width="8" style="3" bestFit="1" customWidth="1"/>
    <col min="14842" max="14842" width="9.109375" style="3"/>
    <col min="14843" max="14843" width="21" style="3" customWidth="1"/>
    <col min="14844" max="14844" width="28.6640625" style="3" customWidth="1"/>
    <col min="14845" max="14854" width="0" style="3" hidden="1" customWidth="1"/>
    <col min="14855" max="14855" width="9.109375" style="3"/>
    <col min="14856" max="14856" width="15" style="3" bestFit="1" customWidth="1"/>
    <col min="14857" max="15094" width="9.109375" style="3"/>
    <col min="15095" max="15095" width="8.44140625" style="3" customWidth="1"/>
    <col min="15096" max="15096" width="66" style="3" customWidth="1"/>
    <col min="15097" max="15097" width="8" style="3" bestFit="1" customWidth="1"/>
    <col min="15098" max="15098" width="9.109375" style="3"/>
    <col min="15099" max="15099" width="21" style="3" customWidth="1"/>
    <col min="15100" max="15100" width="28.6640625" style="3" customWidth="1"/>
    <col min="15101" max="15110" width="0" style="3" hidden="1" customWidth="1"/>
    <col min="15111" max="15111" width="9.109375" style="3"/>
    <col min="15112" max="15112" width="15" style="3" bestFit="1" customWidth="1"/>
    <col min="15113" max="15350" width="9.109375" style="3"/>
    <col min="15351" max="15351" width="8.44140625" style="3" customWidth="1"/>
    <col min="15352" max="15352" width="66" style="3" customWidth="1"/>
    <col min="15353" max="15353" width="8" style="3" bestFit="1" customWidth="1"/>
    <col min="15354" max="15354" width="9.109375" style="3"/>
    <col min="15355" max="15355" width="21" style="3" customWidth="1"/>
    <col min="15356" max="15356" width="28.6640625" style="3" customWidth="1"/>
    <col min="15357" max="15366" width="0" style="3" hidden="1" customWidth="1"/>
    <col min="15367" max="15367" width="9.109375" style="3"/>
    <col min="15368" max="15368" width="15" style="3" bestFit="1" customWidth="1"/>
    <col min="15369" max="15606" width="9.109375" style="3"/>
    <col min="15607" max="15607" width="8.44140625" style="3" customWidth="1"/>
    <col min="15608" max="15608" width="66" style="3" customWidth="1"/>
    <col min="15609" max="15609" width="8" style="3" bestFit="1" customWidth="1"/>
    <col min="15610" max="15610" width="9.109375" style="3"/>
    <col min="15611" max="15611" width="21" style="3" customWidth="1"/>
    <col min="15612" max="15612" width="28.6640625" style="3" customWidth="1"/>
    <col min="15613" max="15622" width="0" style="3" hidden="1" customWidth="1"/>
    <col min="15623" max="15623" width="9.109375" style="3"/>
    <col min="15624" max="15624" width="15" style="3" bestFit="1" customWidth="1"/>
    <col min="15625" max="15862" width="9.109375" style="3"/>
    <col min="15863" max="15863" width="8.44140625" style="3" customWidth="1"/>
    <col min="15864" max="15864" width="66" style="3" customWidth="1"/>
    <col min="15865" max="15865" width="8" style="3" bestFit="1" customWidth="1"/>
    <col min="15866" max="15866" width="9.109375" style="3"/>
    <col min="15867" max="15867" width="21" style="3" customWidth="1"/>
    <col min="15868" max="15868" width="28.6640625" style="3" customWidth="1"/>
    <col min="15869" max="15878" width="0" style="3" hidden="1" customWidth="1"/>
    <col min="15879" max="15879" width="9.109375" style="3"/>
    <col min="15880" max="15880" width="15" style="3" bestFit="1" customWidth="1"/>
    <col min="15881" max="16118" width="9.109375" style="3"/>
    <col min="16119" max="16119" width="8.44140625" style="3" customWidth="1"/>
    <col min="16120" max="16120" width="66" style="3" customWidth="1"/>
    <col min="16121" max="16121" width="8" style="3" bestFit="1" customWidth="1"/>
    <col min="16122" max="16122" width="9.109375" style="3"/>
    <col min="16123" max="16123" width="21" style="3" customWidth="1"/>
    <col min="16124" max="16124" width="28.6640625" style="3" customWidth="1"/>
    <col min="16125" max="16134" width="0" style="3" hidden="1" customWidth="1"/>
    <col min="16135" max="16135" width="9.109375" style="3"/>
    <col min="16136" max="16136" width="15" style="3" bestFit="1" customWidth="1"/>
    <col min="16137" max="16384" width="9.109375" style="3"/>
  </cols>
  <sheetData>
    <row r="1" spans="1:6" s="25" customFormat="1" ht="15.6" customHeight="1" x14ac:dyDescent="0.3">
      <c r="A1" s="57" t="s">
        <v>176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140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141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142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86"/>
      <c r="F10" s="86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87"/>
      <c r="F11" s="87"/>
    </row>
    <row r="12" spans="1:6" s="1" customFormat="1" x14ac:dyDescent="0.3">
      <c r="A12" s="47"/>
      <c r="B12" s="6" t="s">
        <v>10</v>
      </c>
      <c r="C12" s="50"/>
      <c r="D12" s="53"/>
      <c r="E12" s="88"/>
      <c r="F12" s="88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86"/>
      <c r="F13" s="86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87"/>
      <c r="F14" s="87"/>
    </row>
    <row r="15" spans="1:6" s="1" customFormat="1" x14ac:dyDescent="0.3">
      <c r="A15" s="47"/>
      <c r="B15" s="6" t="s">
        <v>13</v>
      </c>
      <c r="C15" s="50"/>
      <c r="D15" s="53"/>
      <c r="E15" s="88"/>
      <c r="F15" s="88"/>
    </row>
    <row r="16" spans="1:6" s="4" customFormat="1" ht="18" x14ac:dyDescent="0.3">
      <c r="A16" s="7"/>
      <c r="B16" s="60" t="s">
        <v>75</v>
      </c>
      <c r="C16" s="61"/>
      <c r="D16" s="61"/>
      <c r="E16" s="85"/>
      <c r="F16" s="17">
        <f>SUM(F10:F15)</f>
        <v>0</v>
      </c>
    </row>
    <row r="17" spans="1:6" s="4" customFormat="1" ht="18" x14ac:dyDescent="0.3">
      <c r="A17" s="42" t="s">
        <v>143</v>
      </c>
      <c r="B17" s="43"/>
      <c r="C17" s="43"/>
      <c r="D17" s="43"/>
      <c r="E17" s="43"/>
      <c r="F17" s="44"/>
    </row>
    <row r="18" spans="1:6" s="1" customFormat="1" x14ac:dyDescent="0.3">
      <c r="A18" s="20" t="s">
        <v>144</v>
      </c>
      <c r="B18" s="34" t="s">
        <v>15</v>
      </c>
      <c r="C18" s="35"/>
      <c r="D18" s="35"/>
      <c r="E18" s="35"/>
      <c r="F18" s="21"/>
    </row>
    <row r="19" spans="1:6" s="1" customFormat="1" x14ac:dyDescent="0.3">
      <c r="A19" s="45" t="s">
        <v>145</v>
      </c>
      <c r="B19" s="5" t="s">
        <v>146</v>
      </c>
      <c r="C19" s="48" t="s">
        <v>17</v>
      </c>
      <c r="D19" s="51">
        <v>104</v>
      </c>
      <c r="E19" s="86"/>
      <c r="F19" s="86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87"/>
      <c r="F20" s="87"/>
    </row>
    <row r="21" spans="1:6" s="1" customFormat="1" x14ac:dyDescent="0.3">
      <c r="A21" s="47"/>
      <c r="B21" s="6" t="s">
        <v>18</v>
      </c>
      <c r="C21" s="50"/>
      <c r="D21" s="53"/>
      <c r="E21" s="88"/>
      <c r="F21" s="88"/>
    </row>
    <row r="22" spans="1:6" s="1" customFormat="1" x14ac:dyDescent="0.3">
      <c r="A22" s="45" t="s">
        <v>147</v>
      </c>
      <c r="B22" s="5" t="s">
        <v>19</v>
      </c>
      <c r="C22" s="48" t="s">
        <v>20</v>
      </c>
      <c r="D22" s="51">
        <v>9.4400000000000013</v>
      </c>
      <c r="E22" s="86"/>
      <c r="F22" s="86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87"/>
      <c r="F23" s="87"/>
    </row>
    <row r="24" spans="1:6" s="1" customFormat="1" x14ac:dyDescent="0.3">
      <c r="A24" s="47"/>
      <c r="B24" s="6" t="s">
        <v>148</v>
      </c>
      <c r="C24" s="50"/>
      <c r="D24" s="53"/>
      <c r="E24" s="88"/>
      <c r="F24" s="88"/>
    </row>
    <row r="25" spans="1:6" s="1" customFormat="1" x14ac:dyDescent="0.3">
      <c r="A25" s="45" t="s">
        <v>149</v>
      </c>
      <c r="B25" s="5" t="s">
        <v>23</v>
      </c>
      <c r="C25" s="48" t="s">
        <v>20</v>
      </c>
      <c r="D25" s="51">
        <v>11.328000000000001</v>
      </c>
      <c r="E25" s="86"/>
      <c r="F25" s="86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87"/>
      <c r="F26" s="87"/>
    </row>
    <row r="27" spans="1:6" s="1" customFormat="1" x14ac:dyDescent="0.3">
      <c r="A27" s="47"/>
      <c r="B27" s="6" t="s">
        <v>150</v>
      </c>
      <c r="C27" s="50"/>
      <c r="D27" s="53"/>
      <c r="E27" s="88"/>
      <c r="F27" s="88"/>
    </row>
    <row r="28" spans="1:6" customFormat="1" ht="18" x14ac:dyDescent="0.3">
      <c r="A28" s="7"/>
      <c r="B28" s="62" t="s">
        <v>178</v>
      </c>
      <c r="C28" s="63"/>
      <c r="D28" s="63"/>
      <c r="E28" s="64"/>
      <c r="F28" s="18">
        <f>+F19+F22+F25</f>
        <v>0</v>
      </c>
    </row>
    <row r="29" spans="1:6" s="1" customFormat="1" x14ac:dyDescent="0.3">
      <c r="A29" s="20" t="s">
        <v>177</v>
      </c>
      <c r="B29" s="34" t="s">
        <v>119</v>
      </c>
      <c r="C29" s="35"/>
      <c r="D29" s="35"/>
      <c r="E29" s="35"/>
      <c r="F29" s="21"/>
    </row>
    <row r="30" spans="1:6" s="1" customFormat="1" x14ac:dyDescent="0.3">
      <c r="A30" s="45" t="s">
        <v>151</v>
      </c>
      <c r="B30" s="1" t="str">
        <f>+[3]QAM1!A11</f>
        <v>Béton de propreté Q150</v>
      </c>
      <c r="C30" s="48" t="s">
        <v>20</v>
      </c>
      <c r="D30" s="51">
        <v>1.1360000000000001</v>
      </c>
      <c r="E30" s="86"/>
      <c r="F30" s="86">
        <f>+E30*D30</f>
        <v>0</v>
      </c>
    </row>
    <row r="31" spans="1:6" s="1" customFormat="1" x14ac:dyDescent="0.3">
      <c r="A31" s="46"/>
      <c r="C31" s="49"/>
      <c r="D31" s="52"/>
      <c r="E31" s="87"/>
      <c r="F31" s="87"/>
    </row>
    <row r="32" spans="1:6" s="1" customFormat="1" x14ac:dyDescent="0.3">
      <c r="A32" s="47"/>
      <c r="B32" s="6" t="s">
        <v>28</v>
      </c>
      <c r="C32" s="50"/>
      <c r="D32" s="53"/>
      <c r="E32" s="88"/>
      <c r="F32" s="88"/>
    </row>
    <row r="33" spans="1:6" s="1" customFormat="1" x14ac:dyDescent="0.3">
      <c r="A33" s="22" t="s">
        <v>152</v>
      </c>
      <c r="B33" s="5" t="s">
        <v>153</v>
      </c>
      <c r="C33" s="48" t="s">
        <v>20</v>
      </c>
      <c r="D33" s="51">
        <v>2.1</v>
      </c>
      <c r="E33" s="86"/>
      <c r="F33" s="86">
        <f>+E33*D33</f>
        <v>0</v>
      </c>
    </row>
    <row r="34" spans="1:6" s="1" customFormat="1" x14ac:dyDescent="0.3">
      <c r="A34" s="23"/>
      <c r="B34" s="27" t="e">
        <f ca="1">CONCATENATE(C33)&amp;+([1]!MajChiflettva(E33))</f>
        <v>#NAME?</v>
      </c>
      <c r="C34" s="49"/>
      <c r="D34" s="52"/>
      <c r="E34" s="87"/>
      <c r="F34" s="87"/>
    </row>
    <row r="35" spans="1:6" s="1" customFormat="1" x14ac:dyDescent="0.3">
      <c r="A35" s="24"/>
      <c r="B35" s="5" t="s">
        <v>154</v>
      </c>
      <c r="C35" s="50"/>
      <c r="D35" s="53"/>
      <c r="E35" s="88"/>
      <c r="F35" s="88"/>
    </row>
    <row r="36" spans="1:6" s="1" customFormat="1" x14ac:dyDescent="0.3">
      <c r="A36" s="45" t="s">
        <v>155</v>
      </c>
      <c r="B36" s="5" t="s">
        <v>88</v>
      </c>
      <c r="C36" s="48" t="s">
        <v>20</v>
      </c>
      <c r="D36" s="51">
        <v>10.5</v>
      </c>
      <c r="E36" s="86"/>
      <c r="F36" s="86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87"/>
      <c r="F37" s="87"/>
    </row>
    <row r="38" spans="1:6" s="1" customFormat="1" x14ac:dyDescent="0.3">
      <c r="A38" s="47"/>
      <c r="B38" s="6" t="s">
        <v>156</v>
      </c>
      <c r="C38" s="50"/>
      <c r="D38" s="53"/>
      <c r="E38" s="88"/>
      <c r="F38" s="88"/>
    </row>
    <row r="39" spans="1:6" s="1" customFormat="1" x14ac:dyDescent="0.3">
      <c r="A39" s="45" t="s">
        <v>157</v>
      </c>
      <c r="B39" s="5" t="s">
        <v>158</v>
      </c>
      <c r="C39" s="48" t="s">
        <v>17</v>
      </c>
      <c r="D39" s="51">
        <v>2.5600000000000005</v>
      </c>
      <c r="E39" s="86"/>
      <c r="F39" s="86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87"/>
      <c r="F40" s="87"/>
    </row>
    <row r="41" spans="1:6" s="1" customFormat="1" x14ac:dyDescent="0.3">
      <c r="A41" s="47"/>
      <c r="B41" s="6" t="s">
        <v>41</v>
      </c>
      <c r="C41" s="50"/>
      <c r="D41" s="53"/>
      <c r="E41" s="88"/>
      <c r="F41" s="88"/>
    </row>
    <row r="42" spans="1:6" customFormat="1" ht="18" x14ac:dyDescent="0.3">
      <c r="A42" s="7"/>
      <c r="B42" s="62" t="s">
        <v>179</v>
      </c>
      <c r="C42" s="63"/>
      <c r="D42" s="63"/>
      <c r="E42" s="64"/>
      <c r="F42" s="18">
        <f>SUM(F30:F41)</f>
        <v>0</v>
      </c>
    </row>
    <row r="43" spans="1:6" s="1" customFormat="1" x14ac:dyDescent="0.3">
      <c r="A43" s="20" t="s">
        <v>159</v>
      </c>
      <c r="B43" s="34" t="s">
        <v>180</v>
      </c>
      <c r="C43" s="35"/>
      <c r="D43" s="35"/>
      <c r="E43" s="35"/>
      <c r="F43" s="21"/>
    </row>
    <row r="44" spans="1:6" s="4" customFormat="1" ht="18" x14ac:dyDescent="0.3">
      <c r="A44" s="66" t="s">
        <v>160</v>
      </c>
      <c r="B44" s="5" t="s">
        <v>161</v>
      </c>
      <c r="C44" s="48" t="s">
        <v>20</v>
      </c>
      <c r="D44" s="51">
        <v>5</v>
      </c>
      <c r="E44" s="86"/>
      <c r="F44" s="86">
        <f>+E44*D44</f>
        <v>0</v>
      </c>
    </row>
    <row r="45" spans="1:6" s="4" customFormat="1" ht="18" x14ac:dyDescent="0.3">
      <c r="A45" s="46"/>
      <c r="B45" s="27" t="e">
        <f ca="1">CONCATENATE(C44)&amp;+([1]!MajChiflettva(E44))</f>
        <v>#NAME?</v>
      </c>
      <c r="C45" s="49"/>
      <c r="D45" s="52"/>
      <c r="E45" s="87"/>
      <c r="F45" s="87"/>
    </row>
    <row r="46" spans="1:6" s="4" customFormat="1" ht="18" x14ac:dyDescent="0.3">
      <c r="A46" s="47"/>
      <c r="B46" s="6" t="s">
        <v>162</v>
      </c>
      <c r="C46" s="50"/>
      <c r="D46" s="53"/>
      <c r="E46" s="88"/>
      <c r="F46" s="88"/>
    </row>
    <row r="47" spans="1:6" customFormat="1" ht="18" x14ac:dyDescent="0.3">
      <c r="A47" s="7"/>
      <c r="B47" s="62" t="s">
        <v>181</v>
      </c>
      <c r="C47" s="63"/>
      <c r="D47" s="63"/>
      <c r="E47" s="64"/>
      <c r="F47" s="18">
        <f>SUM(F44)</f>
        <v>0</v>
      </c>
    </row>
    <row r="48" spans="1:6" s="4" customFormat="1" ht="18" x14ac:dyDescent="0.3">
      <c r="A48" s="10"/>
      <c r="B48" s="60" t="s">
        <v>128</v>
      </c>
      <c r="C48" s="61"/>
      <c r="D48" s="61"/>
      <c r="E48" s="61"/>
      <c r="F48" s="17">
        <f>F2+F28+F42+F47</f>
        <v>0</v>
      </c>
    </row>
    <row r="49" spans="1:6" s="1" customFormat="1" x14ac:dyDescent="0.3">
      <c r="A49" s="42" t="s">
        <v>163</v>
      </c>
      <c r="B49" s="43"/>
      <c r="C49" s="43"/>
      <c r="D49" s="43"/>
      <c r="E49" s="43"/>
      <c r="F49" s="44"/>
    </row>
    <row r="50" spans="1:6" s="1" customFormat="1" x14ac:dyDescent="0.3">
      <c r="A50" s="45" t="s">
        <v>57</v>
      </c>
      <c r="B50" s="5" t="s">
        <v>30</v>
      </c>
      <c r="C50" s="48" t="s">
        <v>20</v>
      </c>
      <c r="D50" s="51">
        <v>2.1840000000000002</v>
      </c>
      <c r="E50" s="86"/>
      <c r="F50" s="86">
        <f>+E50*D50</f>
        <v>0</v>
      </c>
    </row>
    <row r="51" spans="1:6" s="1" customFormat="1" x14ac:dyDescent="0.3">
      <c r="A51" s="46"/>
      <c r="B51" s="27" t="e">
        <f ca="1">CONCATENATE(C50)&amp;+([1]!MajChiflettva(E50))</f>
        <v>#NAME?</v>
      </c>
      <c r="C51" s="49"/>
      <c r="D51" s="52"/>
      <c r="E51" s="87"/>
      <c r="F51" s="87"/>
    </row>
    <row r="52" spans="1:6" s="1" customFormat="1" x14ac:dyDescent="0.3">
      <c r="A52" s="47"/>
      <c r="B52" s="6" t="s">
        <v>164</v>
      </c>
      <c r="C52" s="50"/>
      <c r="D52" s="53"/>
      <c r="E52" s="88"/>
      <c r="F52" s="88"/>
    </row>
    <row r="53" spans="1:6" s="1" customFormat="1" x14ac:dyDescent="0.3">
      <c r="A53" s="45" t="s">
        <v>58</v>
      </c>
      <c r="B53" s="5" t="s">
        <v>165</v>
      </c>
      <c r="C53" s="48" t="s">
        <v>17</v>
      </c>
      <c r="D53" s="51">
        <v>28.392000000000003</v>
      </c>
      <c r="E53" s="86"/>
      <c r="F53" s="86">
        <f>+E53*D53</f>
        <v>0</v>
      </c>
    </row>
    <row r="54" spans="1:6" s="1" customFormat="1" x14ac:dyDescent="0.3">
      <c r="A54" s="46"/>
      <c r="B54" s="27" t="e">
        <f ca="1">CONCATENATE(C53)&amp;+([1]!MajChiflettva(E53))</f>
        <v>#NAME?</v>
      </c>
      <c r="C54" s="49"/>
      <c r="D54" s="52"/>
      <c r="E54" s="87"/>
      <c r="F54" s="87"/>
    </row>
    <row r="55" spans="1:6" s="1" customFormat="1" x14ac:dyDescent="0.3">
      <c r="A55" s="47"/>
      <c r="B55" s="6" t="s">
        <v>166</v>
      </c>
      <c r="C55" s="50"/>
      <c r="D55" s="53"/>
      <c r="E55" s="88"/>
      <c r="F55" s="88"/>
    </row>
    <row r="56" spans="1:6" s="1" customFormat="1" x14ac:dyDescent="0.3">
      <c r="A56" s="45" t="s">
        <v>60</v>
      </c>
      <c r="B56" s="5" t="s">
        <v>34</v>
      </c>
      <c r="C56" s="48" t="s">
        <v>35</v>
      </c>
      <c r="D56" s="51">
        <v>152.88000000000002</v>
      </c>
      <c r="E56" s="86"/>
      <c r="F56" s="86">
        <f>+E56*D56</f>
        <v>0</v>
      </c>
    </row>
    <row r="57" spans="1:6" s="1" customFormat="1" x14ac:dyDescent="0.3">
      <c r="A57" s="46"/>
      <c r="B57" s="27" t="e">
        <f ca="1">CONCATENATE(C56)&amp;+([1]!MajChiflettva(E56))</f>
        <v>#NAME?</v>
      </c>
      <c r="C57" s="49"/>
      <c r="D57" s="52"/>
      <c r="E57" s="87"/>
      <c r="F57" s="87"/>
    </row>
    <row r="58" spans="1:6" s="1" customFormat="1" x14ac:dyDescent="0.3">
      <c r="A58" s="47"/>
      <c r="B58" s="6" t="s">
        <v>167</v>
      </c>
      <c r="C58" s="50"/>
      <c r="D58" s="53"/>
      <c r="E58" s="88"/>
      <c r="F58" s="88"/>
    </row>
    <row r="59" spans="1:6" s="1" customFormat="1" x14ac:dyDescent="0.3">
      <c r="A59" s="45" t="s">
        <v>168</v>
      </c>
      <c r="B59" s="5" t="s">
        <v>169</v>
      </c>
      <c r="C59" s="48" t="s">
        <v>20</v>
      </c>
      <c r="D59" s="51">
        <v>5.6320000000000014</v>
      </c>
      <c r="E59" s="86"/>
      <c r="F59" s="86">
        <f>+E59*D59</f>
        <v>0</v>
      </c>
    </row>
    <row r="60" spans="1:6" s="1" customFormat="1" x14ac:dyDescent="0.3">
      <c r="A60" s="46"/>
      <c r="B60" s="27" t="e">
        <f ca="1">CONCATENATE(C59)&amp;+([1]!MajChiflettva(E59))</f>
        <v>#NAME?</v>
      </c>
      <c r="C60" s="49"/>
      <c r="D60" s="52"/>
      <c r="E60" s="87"/>
      <c r="F60" s="87"/>
    </row>
    <row r="61" spans="1:6" s="1" customFormat="1" x14ac:dyDescent="0.3">
      <c r="A61" s="47"/>
      <c r="B61" s="6" t="s">
        <v>170</v>
      </c>
      <c r="C61" s="50"/>
      <c r="D61" s="53"/>
      <c r="E61" s="88"/>
      <c r="F61" s="88"/>
    </row>
    <row r="62" spans="1:6" s="1" customFormat="1" x14ac:dyDescent="0.3">
      <c r="A62" s="45" t="s">
        <v>171</v>
      </c>
      <c r="B62" s="5" t="s">
        <v>98</v>
      </c>
      <c r="C62" s="48" t="s">
        <v>17</v>
      </c>
      <c r="D62" s="51">
        <v>26</v>
      </c>
      <c r="E62" s="86"/>
      <c r="F62" s="86">
        <f>+E62*D62</f>
        <v>0</v>
      </c>
    </row>
    <row r="63" spans="1:6" s="1" customFormat="1" x14ac:dyDescent="0.3">
      <c r="A63" s="46"/>
      <c r="B63" s="27" t="e">
        <f ca="1">CONCATENATE(C62)&amp;+([1]!MajChiflettva(E62))</f>
        <v>#NAME?</v>
      </c>
      <c r="C63" s="49"/>
      <c r="D63" s="52"/>
      <c r="E63" s="87"/>
      <c r="F63" s="87"/>
    </row>
    <row r="64" spans="1:6" s="1" customFormat="1" x14ac:dyDescent="0.3">
      <c r="A64" s="47"/>
      <c r="B64" s="6" t="s">
        <v>172</v>
      </c>
      <c r="C64" s="50"/>
      <c r="D64" s="53"/>
      <c r="E64" s="88"/>
      <c r="F64" s="88"/>
    </row>
    <row r="65" spans="1:8" s="4" customFormat="1" ht="18" x14ac:dyDescent="0.3">
      <c r="A65" s="7"/>
      <c r="B65" s="60" t="s">
        <v>182</v>
      </c>
      <c r="C65" s="61"/>
      <c r="D65" s="61"/>
      <c r="E65" s="85"/>
      <c r="F65" s="17">
        <f t="shared" ref="F65" si="0">SUM(F50:F64)</f>
        <v>0</v>
      </c>
    </row>
    <row r="66" spans="1:8" s="1" customFormat="1" x14ac:dyDescent="0.3">
      <c r="A66" s="42" t="s">
        <v>173</v>
      </c>
      <c r="B66" s="43"/>
      <c r="C66" s="43"/>
      <c r="D66" s="43"/>
      <c r="E66" s="43"/>
      <c r="F66" s="44"/>
    </row>
    <row r="67" spans="1:8" s="1" customFormat="1" x14ac:dyDescent="0.3">
      <c r="A67" s="45" t="s">
        <v>62</v>
      </c>
      <c r="B67" s="5" t="s">
        <v>174</v>
      </c>
      <c r="C67" s="48" t="s">
        <v>9</v>
      </c>
      <c r="D67" s="51">
        <v>1</v>
      </c>
      <c r="E67" s="86"/>
      <c r="F67" s="89">
        <f>+E67*D67</f>
        <v>0</v>
      </c>
    </row>
    <row r="68" spans="1:8" s="1" customFormat="1" x14ac:dyDescent="0.3">
      <c r="A68" s="46"/>
      <c r="B68" s="27" t="e">
        <f ca="1">CONCATENATE(C67)&amp;+([4]!MajChiflettva(E67))</f>
        <v>#NAME?</v>
      </c>
      <c r="C68" s="49"/>
      <c r="D68" s="52"/>
      <c r="E68" s="87"/>
      <c r="F68" s="90"/>
    </row>
    <row r="69" spans="1:8" s="1" customFormat="1" x14ac:dyDescent="0.3">
      <c r="A69" s="47"/>
      <c r="B69" s="6" t="s">
        <v>175</v>
      </c>
      <c r="C69" s="50"/>
      <c r="D69" s="53"/>
      <c r="E69" s="88"/>
      <c r="F69" s="91"/>
    </row>
    <row r="70" spans="1:8" s="4" customFormat="1" ht="18" x14ac:dyDescent="0.3">
      <c r="A70" s="7"/>
      <c r="B70" s="60" t="s">
        <v>183</v>
      </c>
      <c r="C70" s="61"/>
      <c r="D70" s="61"/>
      <c r="E70" s="85"/>
      <c r="F70" s="17">
        <f>F67</f>
        <v>0</v>
      </c>
      <c r="H70" s="38"/>
    </row>
    <row r="71" spans="1:8" s="13" customFormat="1" ht="22.8" x14ac:dyDescent="0.4">
      <c r="B71" s="3"/>
      <c r="C71" s="3"/>
      <c r="D71" s="3"/>
      <c r="E71" s="19" t="s">
        <v>71</v>
      </c>
      <c r="F71" s="17">
        <f>F16+F48+F65+F70</f>
        <v>0</v>
      </c>
      <c r="G71" s="14"/>
    </row>
    <row r="72" spans="1:8" ht="17.399999999999999" x14ac:dyDescent="0.3">
      <c r="E72" s="19" t="s">
        <v>72</v>
      </c>
      <c r="F72" s="17">
        <f>F71*8%</f>
        <v>0</v>
      </c>
    </row>
    <row r="73" spans="1:8" ht="17.399999999999999" x14ac:dyDescent="0.3">
      <c r="E73" s="19" t="s">
        <v>73</v>
      </c>
      <c r="F73" s="17">
        <f>F71+F72</f>
        <v>0</v>
      </c>
    </row>
    <row r="74" spans="1:8" x14ac:dyDescent="0.3">
      <c r="E74" s="15"/>
    </row>
    <row r="76" spans="1:8" x14ac:dyDescent="0.3">
      <c r="F76" s="16"/>
    </row>
    <row r="77" spans="1:8" x14ac:dyDescent="0.3">
      <c r="F77" s="15"/>
    </row>
  </sheetData>
  <mergeCells count="97">
    <mergeCell ref="A1:F1"/>
    <mergeCell ref="A2:F2"/>
    <mergeCell ref="A3:F3"/>
    <mergeCell ref="A4:F4"/>
    <mergeCell ref="A5:F5"/>
    <mergeCell ref="A6:F6"/>
    <mergeCell ref="A7:F7"/>
    <mergeCell ref="A9:F9"/>
    <mergeCell ref="A10:A12"/>
    <mergeCell ref="C10:C12"/>
    <mergeCell ref="D10:D12"/>
    <mergeCell ref="E10:E12"/>
    <mergeCell ref="F10:F12"/>
    <mergeCell ref="A13:A15"/>
    <mergeCell ref="C13:C15"/>
    <mergeCell ref="D13:D15"/>
    <mergeCell ref="E13:E15"/>
    <mergeCell ref="F13:F15"/>
    <mergeCell ref="B16:E16"/>
    <mergeCell ref="A17:F17"/>
    <mergeCell ref="A19:A21"/>
    <mergeCell ref="C19:C21"/>
    <mergeCell ref="D19:D21"/>
    <mergeCell ref="E19:E21"/>
    <mergeCell ref="F19:F21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C33:C35"/>
    <mergeCell ref="D33:D35"/>
    <mergeCell ref="E33:E35"/>
    <mergeCell ref="F33:F35"/>
    <mergeCell ref="A30:A32"/>
    <mergeCell ref="C30:C32"/>
    <mergeCell ref="D30:D32"/>
    <mergeCell ref="E30:E32"/>
    <mergeCell ref="F30:F32"/>
    <mergeCell ref="A36:A38"/>
    <mergeCell ref="C36:C38"/>
    <mergeCell ref="D36:D38"/>
    <mergeCell ref="E36:E38"/>
    <mergeCell ref="F36:F38"/>
    <mergeCell ref="A44:A46"/>
    <mergeCell ref="C44:C46"/>
    <mergeCell ref="D44:D46"/>
    <mergeCell ref="E44:E46"/>
    <mergeCell ref="F44:F46"/>
    <mergeCell ref="A39:A41"/>
    <mergeCell ref="C39:C41"/>
    <mergeCell ref="D39:D41"/>
    <mergeCell ref="E39:E41"/>
    <mergeCell ref="F39:F41"/>
    <mergeCell ref="B47:E47"/>
    <mergeCell ref="A49:F49"/>
    <mergeCell ref="A50:A52"/>
    <mergeCell ref="C50:C52"/>
    <mergeCell ref="D50:D52"/>
    <mergeCell ref="E50:E52"/>
    <mergeCell ref="F50:F52"/>
    <mergeCell ref="A56:A58"/>
    <mergeCell ref="C56:C58"/>
    <mergeCell ref="D56:D58"/>
    <mergeCell ref="E56:E58"/>
    <mergeCell ref="F56:F58"/>
    <mergeCell ref="A53:A55"/>
    <mergeCell ref="C53:C55"/>
    <mergeCell ref="D53:D55"/>
    <mergeCell ref="E53:E55"/>
    <mergeCell ref="F53:F55"/>
    <mergeCell ref="A62:A64"/>
    <mergeCell ref="C62:C64"/>
    <mergeCell ref="D62:D64"/>
    <mergeCell ref="E62:E64"/>
    <mergeCell ref="F62:F64"/>
    <mergeCell ref="A59:A61"/>
    <mergeCell ref="C59:C61"/>
    <mergeCell ref="D59:D61"/>
    <mergeCell ref="E59:E61"/>
    <mergeCell ref="F59:F61"/>
    <mergeCell ref="B65:E65"/>
    <mergeCell ref="A66:F66"/>
    <mergeCell ref="A67:A69"/>
    <mergeCell ref="C67:C69"/>
    <mergeCell ref="D67:D69"/>
    <mergeCell ref="E67:E69"/>
    <mergeCell ref="F67:F69"/>
    <mergeCell ref="B70:E70"/>
    <mergeCell ref="B48:E48"/>
    <mergeCell ref="B28:E28"/>
    <mergeCell ref="B42:E4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9DDFE-0048-4BF0-A912-1C0880F1ADE9}">
  <dimension ref="A1:H77"/>
  <sheetViews>
    <sheetView zoomScaleNormal="100" workbookViewId="0">
      <pane ySplit="8" topLeftCell="A57" activePane="bottomLeft" state="frozen"/>
      <selection pane="bottomLeft" activeCell="I61" sqref="I61"/>
    </sheetView>
  </sheetViews>
  <sheetFormatPr baseColWidth="10" defaultColWidth="9.109375" defaultRowHeight="15.6" x14ac:dyDescent="0.3"/>
  <cols>
    <col min="1" max="1" width="8.44140625" style="3" customWidth="1"/>
    <col min="2" max="2" width="66" style="3" customWidth="1"/>
    <col min="3" max="3" width="8" style="3" bestFit="1" customWidth="1"/>
    <col min="4" max="4" width="9.109375" style="3"/>
    <col min="5" max="5" width="21" style="3" customWidth="1"/>
    <col min="6" max="6" width="28.6640625" style="3" customWidth="1"/>
    <col min="7" max="7" width="9.109375" style="3"/>
    <col min="8" max="8" width="15" style="3" bestFit="1" customWidth="1"/>
    <col min="9" max="246" width="9.109375" style="3"/>
    <col min="247" max="247" width="8.44140625" style="3" customWidth="1"/>
    <col min="248" max="248" width="66" style="3" customWidth="1"/>
    <col min="249" max="249" width="8" style="3" bestFit="1" customWidth="1"/>
    <col min="250" max="250" width="9.109375" style="3"/>
    <col min="251" max="251" width="21" style="3" customWidth="1"/>
    <col min="252" max="252" width="28.6640625" style="3" customWidth="1"/>
    <col min="253" max="262" width="0" style="3" hidden="1" customWidth="1"/>
    <col min="263" max="263" width="9.109375" style="3"/>
    <col min="264" max="264" width="15" style="3" bestFit="1" customWidth="1"/>
    <col min="265" max="502" width="9.109375" style="3"/>
    <col min="503" max="503" width="8.44140625" style="3" customWidth="1"/>
    <col min="504" max="504" width="66" style="3" customWidth="1"/>
    <col min="505" max="505" width="8" style="3" bestFit="1" customWidth="1"/>
    <col min="506" max="506" width="9.109375" style="3"/>
    <col min="507" max="507" width="21" style="3" customWidth="1"/>
    <col min="508" max="508" width="28.6640625" style="3" customWidth="1"/>
    <col min="509" max="518" width="0" style="3" hidden="1" customWidth="1"/>
    <col min="519" max="519" width="9.109375" style="3"/>
    <col min="520" max="520" width="15" style="3" bestFit="1" customWidth="1"/>
    <col min="521" max="758" width="9.109375" style="3"/>
    <col min="759" max="759" width="8.44140625" style="3" customWidth="1"/>
    <col min="760" max="760" width="66" style="3" customWidth="1"/>
    <col min="761" max="761" width="8" style="3" bestFit="1" customWidth="1"/>
    <col min="762" max="762" width="9.109375" style="3"/>
    <col min="763" max="763" width="21" style="3" customWidth="1"/>
    <col min="764" max="764" width="28.6640625" style="3" customWidth="1"/>
    <col min="765" max="774" width="0" style="3" hidden="1" customWidth="1"/>
    <col min="775" max="775" width="9.109375" style="3"/>
    <col min="776" max="776" width="15" style="3" bestFit="1" customWidth="1"/>
    <col min="777" max="1014" width="9.109375" style="3"/>
    <col min="1015" max="1015" width="8.44140625" style="3" customWidth="1"/>
    <col min="1016" max="1016" width="66" style="3" customWidth="1"/>
    <col min="1017" max="1017" width="8" style="3" bestFit="1" customWidth="1"/>
    <col min="1018" max="1018" width="9.109375" style="3"/>
    <col min="1019" max="1019" width="21" style="3" customWidth="1"/>
    <col min="1020" max="1020" width="28.6640625" style="3" customWidth="1"/>
    <col min="1021" max="1030" width="0" style="3" hidden="1" customWidth="1"/>
    <col min="1031" max="1031" width="9.109375" style="3"/>
    <col min="1032" max="1032" width="15" style="3" bestFit="1" customWidth="1"/>
    <col min="1033" max="1270" width="9.109375" style="3"/>
    <col min="1271" max="1271" width="8.44140625" style="3" customWidth="1"/>
    <col min="1272" max="1272" width="66" style="3" customWidth="1"/>
    <col min="1273" max="1273" width="8" style="3" bestFit="1" customWidth="1"/>
    <col min="1274" max="1274" width="9.109375" style="3"/>
    <col min="1275" max="1275" width="21" style="3" customWidth="1"/>
    <col min="1276" max="1276" width="28.6640625" style="3" customWidth="1"/>
    <col min="1277" max="1286" width="0" style="3" hidden="1" customWidth="1"/>
    <col min="1287" max="1287" width="9.109375" style="3"/>
    <col min="1288" max="1288" width="15" style="3" bestFit="1" customWidth="1"/>
    <col min="1289" max="1526" width="9.109375" style="3"/>
    <col min="1527" max="1527" width="8.44140625" style="3" customWidth="1"/>
    <col min="1528" max="1528" width="66" style="3" customWidth="1"/>
    <col min="1529" max="1529" width="8" style="3" bestFit="1" customWidth="1"/>
    <col min="1530" max="1530" width="9.109375" style="3"/>
    <col min="1531" max="1531" width="21" style="3" customWidth="1"/>
    <col min="1532" max="1532" width="28.6640625" style="3" customWidth="1"/>
    <col min="1533" max="1542" width="0" style="3" hidden="1" customWidth="1"/>
    <col min="1543" max="1543" width="9.109375" style="3"/>
    <col min="1544" max="1544" width="15" style="3" bestFit="1" customWidth="1"/>
    <col min="1545" max="1782" width="9.109375" style="3"/>
    <col min="1783" max="1783" width="8.44140625" style="3" customWidth="1"/>
    <col min="1784" max="1784" width="66" style="3" customWidth="1"/>
    <col min="1785" max="1785" width="8" style="3" bestFit="1" customWidth="1"/>
    <col min="1786" max="1786" width="9.109375" style="3"/>
    <col min="1787" max="1787" width="21" style="3" customWidth="1"/>
    <col min="1788" max="1788" width="28.6640625" style="3" customWidth="1"/>
    <col min="1789" max="1798" width="0" style="3" hidden="1" customWidth="1"/>
    <col min="1799" max="1799" width="9.109375" style="3"/>
    <col min="1800" max="1800" width="15" style="3" bestFit="1" customWidth="1"/>
    <col min="1801" max="2038" width="9.109375" style="3"/>
    <col min="2039" max="2039" width="8.44140625" style="3" customWidth="1"/>
    <col min="2040" max="2040" width="66" style="3" customWidth="1"/>
    <col min="2041" max="2041" width="8" style="3" bestFit="1" customWidth="1"/>
    <col min="2042" max="2042" width="9.109375" style="3"/>
    <col min="2043" max="2043" width="21" style="3" customWidth="1"/>
    <col min="2044" max="2044" width="28.6640625" style="3" customWidth="1"/>
    <col min="2045" max="2054" width="0" style="3" hidden="1" customWidth="1"/>
    <col min="2055" max="2055" width="9.109375" style="3"/>
    <col min="2056" max="2056" width="15" style="3" bestFit="1" customWidth="1"/>
    <col min="2057" max="2294" width="9.109375" style="3"/>
    <col min="2295" max="2295" width="8.44140625" style="3" customWidth="1"/>
    <col min="2296" max="2296" width="66" style="3" customWidth="1"/>
    <col min="2297" max="2297" width="8" style="3" bestFit="1" customWidth="1"/>
    <col min="2298" max="2298" width="9.109375" style="3"/>
    <col min="2299" max="2299" width="21" style="3" customWidth="1"/>
    <col min="2300" max="2300" width="28.6640625" style="3" customWidth="1"/>
    <col min="2301" max="2310" width="0" style="3" hidden="1" customWidth="1"/>
    <col min="2311" max="2311" width="9.109375" style="3"/>
    <col min="2312" max="2312" width="15" style="3" bestFit="1" customWidth="1"/>
    <col min="2313" max="2550" width="9.109375" style="3"/>
    <col min="2551" max="2551" width="8.44140625" style="3" customWidth="1"/>
    <col min="2552" max="2552" width="66" style="3" customWidth="1"/>
    <col min="2553" max="2553" width="8" style="3" bestFit="1" customWidth="1"/>
    <col min="2554" max="2554" width="9.109375" style="3"/>
    <col min="2555" max="2555" width="21" style="3" customWidth="1"/>
    <col min="2556" max="2556" width="28.6640625" style="3" customWidth="1"/>
    <col min="2557" max="2566" width="0" style="3" hidden="1" customWidth="1"/>
    <col min="2567" max="2567" width="9.109375" style="3"/>
    <col min="2568" max="2568" width="15" style="3" bestFit="1" customWidth="1"/>
    <col min="2569" max="2806" width="9.109375" style="3"/>
    <col min="2807" max="2807" width="8.44140625" style="3" customWidth="1"/>
    <col min="2808" max="2808" width="66" style="3" customWidth="1"/>
    <col min="2809" max="2809" width="8" style="3" bestFit="1" customWidth="1"/>
    <col min="2810" max="2810" width="9.109375" style="3"/>
    <col min="2811" max="2811" width="21" style="3" customWidth="1"/>
    <col min="2812" max="2812" width="28.6640625" style="3" customWidth="1"/>
    <col min="2813" max="2822" width="0" style="3" hidden="1" customWidth="1"/>
    <col min="2823" max="2823" width="9.109375" style="3"/>
    <col min="2824" max="2824" width="15" style="3" bestFit="1" customWidth="1"/>
    <col min="2825" max="3062" width="9.109375" style="3"/>
    <col min="3063" max="3063" width="8.44140625" style="3" customWidth="1"/>
    <col min="3064" max="3064" width="66" style="3" customWidth="1"/>
    <col min="3065" max="3065" width="8" style="3" bestFit="1" customWidth="1"/>
    <col min="3066" max="3066" width="9.109375" style="3"/>
    <col min="3067" max="3067" width="21" style="3" customWidth="1"/>
    <col min="3068" max="3068" width="28.6640625" style="3" customWidth="1"/>
    <col min="3069" max="3078" width="0" style="3" hidden="1" customWidth="1"/>
    <col min="3079" max="3079" width="9.109375" style="3"/>
    <col min="3080" max="3080" width="15" style="3" bestFit="1" customWidth="1"/>
    <col min="3081" max="3318" width="9.109375" style="3"/>
    <col min="3319" max="3319" width="8.44140625" style="3" customWidth="1"/>
    <col min="3320" max="3320" width="66" style="3" customWidth="1"/>
    <col min="3321" max="3321" width="8" style="3" bestFit="1" customWidth="1"/>
    <col min="3322" max="3322" width="9.109375" style="3"/>
    <col min="3323" max="3323" width="21" style="3" customWidth="1"/>
    <col min="3324" max="3324" width="28.6640625" style="3" customWidth="1"/>
    <col min="3325" max="3334" width="0" style="3" hidden="1" customWidth="1"/>
    <col min="3335" max="3335" width="9.109375" style="3"/>
    <col min="3336" max="3336" width="15" style="3" bestFit="1" customWidth="1"/>
    <col min="3337" max="3574" width="9.109375" style="3"/>
    <col min="3575" max="3575" width="8.44140625" style="3" customWidth="1"/>
    <col min="3576" max="3576" width="66" style="3" customWidth="1"/>
    <col min="3577" max="3577" width="8" style="3" bestFit="1" customWidth="1"/>
    <col min="3578" max="3578" width="9.109375" style="3"/>
    <col min="3579" max="3579" width="21" style="3" customWidth="1"/>
    <col min="3580" max="3580" width="28.6640625" style="3" customWidth="1"/>
    <col min="3581" max="3590" width="0" style="3" hidden="1" customWidth="1"/>
    <col min="3591" max="3591" width="9.109375" style="3"/>
    <col min="3592" max="3592" width="15" style="3" bestFit="1" customWidth="1"/>
    <col min="3593" max="3830" width="9.109375" style="3"/>
    <col min="3831" max="3831" width="8.44140625" style="3" customWidth="1"/>
    <col min="3832" max="3832" width="66" style="3" customWidth="1"/>
    <col min="3833" max="3833" width="8" style="3" bestFit="1" customWidth="1"/>
    <col min="3834" max="3834" width="9.109375" style="3"/>
    <col min="3835" max="3835" width="21" style="3" customWidth="1"/>
    <col min="3836" max="3836" width="28.6640625" style="3" customWidth="1"/>
    <col min="3837" max="3846" width="0" style="3" hidden="1" customWidth="1"/>
    <col min="3847" max="3847" width="9.109375" style="3"/>
    <col min="3848" max="3848" width="15" style="3" bestFit="1" customWidth="1"/>
    <col min="3849" max="4086" width="9.109375" style="3"/>
    <col min="4087" max="4087" width="8.44140625" style="3" customWidth="1"/>
    <col min="4088" max="4088" width="66" style="3" customWidth="1"/>
    <col min="4089" max="4089" width="8" style="3" bestFit="1" customWidth="1"/>
    <col min="4090" max="4090" width="9.109375" style="3"/>
    <col min="4091" max="4091" width="21" style="3" customWidth="1"/>
    <col min="4092" max="4092" width="28.6640625" style="3" customWidth="1"/>
    <col min="4093" max="4102" width="0" style="3" hidden="1" customWidth="1"/>
    <col min="4103" max="4103" width="9.109375" style="3"/>
    <col min="4104" max="4104" width="15" style="3" bestFit="1" customWidth="1"/>
    <col min="4105" max="4342" width="9.109375" style="3"/>
    <col min="4343" max="4343" width="8.44140625" style="3" customWidth="1"/>
    <col min="4344" max="4344" width="66" style="3" customWidth="1"/>
    <col min="4345" max="4345" width="8" style="3" bestFit="1" customWidth="1"/>
    <col min="4346" max="4346" width="9.109375" style="3"/>
    <col min="4347" max="4347" width="21" style="3" customWidth="1"/>
    <col min="4348" max="4348" width="28.6640625" style="3" customWidth="1"/>
    <col min="4349" max="4358" width="0" style="3" hidden="1" customWidth="1"/>
    <col min="4359" max="4359" width="9.109375" style="3"/>
    <col min="4360" max="4360" width="15" style="3" bestFit="1" customWidth="1"/>
    <col min="4361" max="4598" width="9.109375" style="3"/>
    <col min="4599" max="4599" width="8.44140625" style="3" customWidth="1"/>
    <col min="4600" max="4600" width="66" style="3" customWidth="1"/>
    <col min="4601" max="4601" width="8" style="3" bestFit="1" customWidth="1"/>
    <col min="4602" max="4602" width="9.109375" style="3"/>
    <col min="4603" max="4603" width="21" style="3" customWidth="1"/>
    <col min="4604" max="4604" width="28.6640625" style="3" customWidth="1"/>
    <col min="4605" max="4614" width="0" style="3" hidden="1" customWidth="1"/>
    <col min="4615" max="4615" width="9.109375" style="3"/>
    <col min="4616" max="4616" width="15" style="3" bestFit="1" customWidth="1"/>
    <col min="4617" max="4854" width="9.109375" style="3"/>
    <col min="4855" max="4855" width="8.44140625" style="3" customWidth="1"/>
    <col min="4856" max="4856" width="66" style="3" customWidth="1"/>
    <col min="4857" max="4857" width="8" style="3" bestFit="1" customWidth="1"/>
    <col min="4858" max="4858" width="9.109375" style="3"/>
    <col min="4859" max="4859" width="21" style="3" customWidth="1"/>
    <col min="4860" max="4860" width="28.6640625" style="3" customWidth="1"/>
    <col min="4861" max="4870" width="0" style="3" hidden="1" customWidth="1"/>
    <col min="4871" max="4871" width="9.109375" style="3"/>
    <col min="4872" max="4872" width="15" style="3" bestFit="1" customWidth="1"/>
    <col min="4873" max="5110" width="9.109375" style="3"/>
    <col min="5111" max="5111" width="8.44140625" style="3" customWidth="1"/>
    <col min="5112" max="5112" width="66" style="3" customWidth="1"/>
    <col min="5113" max="5113" width="8" style="3" bestFit="1" customWidth="1"/>
    <col min="5114" max="5114" width="9.109375" style="3"/>
    <col min="5115" max="5115" width="21" style="3" customWidth="1"/>
    <col min="5116" max="5116" width="28.6640625" style="3" customWidth="1"/>
    <col min="5117" max="5126" width="0" style="3" hidden="1" customWidth="1"/>
    <col min="5127" max="5127" width="9.109375" style="3"/>
    <col min="5128" max="5128" width="15" style="3" bestFit="1" customWidth="1"/>
    <col min="5129" max="5366" width="9.109375" style="3"/>
    <col min="5367" max="5367" width="8.44140625" style="3" customWidth="1"/>
    <col min="5368" max="5368" width="66" style="3" customWidth="1"/>
    <col min="5369" max="5369" width="8" style="3" bestFit="1" customWidth="1"/>
    <col min="5370" max="5370" width="9.109375" style="3"/>
    <col min="5371" max="5371" width="21" style="3" customWidth="1"/>
    <col min="5372" max="5372" width="28.6640625" style="3" customWidth="1"/>
    <col min="5373" max="5382" width="0" style="3" hidden="1" customWidth="1"/>
    <col min="5383" max="5383" width="9.109375" style="3"/>
    <col min="5384" max="5384" width="15" style="3" bestFit="1" customWidth="1"/>
    <col min="5385" max="5622" width="9.109375" style="3"/>
    <col min="5623" max="5623" width="8.44140625" style="3" customWidth="1"/>
    <col min="5624" max="5624" width="66" style="3" customWidth="1"/>
    <col min="5625" max="5625" width="8" style="3" bestFit="1" customWidth="1"/>
    <col min="5626" max="5626" width="9.109375" style="3"/>
    <col min="5627" max="5627" width="21" style="3" customWidth="1"/>
    <col min="5628" max="5628" width="28.6640625" style="3" customWidth="1"/>
    <col min="5629" max="5638" width="0" style="3" hidden="1" customWidth="1"/>
    <col min="5639" max="5639" width="9.109375" style="3"/>
    <col min="5640" max="5640" width="15" style="3" bestFit="1" customWidth="1"/>
    <col min="5641" max="5878" width="9.109375" style="3"/>
    <col min="5879" max="5879" width="8.44140625" style="3" customWidth="1"/>
    <col min="5880" max="5880" width="66" style="3" customWidth="1"/>
    <col min="5881" max="5881" width="8" style="3" bestFit="1" customWidth="1"/>
    <col min="5882" max="5882" width="9.109375" style="3"/>
    <col min="5883" max="5883" width="21" style="3" customWidth="1"/>
    <col min="5884" max="5884" width="28.6640625" style="3" customWidth="1"/>
    <col min="5885" max="5894" width="0" style="3" hidden="1" customWidth="1"/>
    <col min="5895" max="5895" width="9.109375" style="3"/>
    <col min="5896" max="5896" width="15" style="3" bestFit="1" customWidth="1"/>
    <col min="5897" max="6134" width="9.109375" style="3"/>
    <col min="6135" max="6135" width="8.44140625" style="3" customWidth="1"/>
    <col min="6136" max="6136" width="66" style="3" customWidth="1"/>
    <col min="6137" max="6137" width="8" style="3" bestFit="1" customWidth="1"/>
    <col min="6138" max="6138" width="9.109375" style="3"/>
    <col min="6139" max="6139" width="21" style="3" customWidth="1"/>
    <col min="6140" max="6140" width="28.6640625" style="3" customWidth="1"/>
    <col min="6141" max="6150" width="0" style="3" hidden="1" customWidth="1"/>
    <col min="6151" max="6151" width="9.109375" style="3"/>
    <col min="6152" max="6152" width="15" style="3" bestFit="1" customWidth="1"/>
    <col min="6153" max="6390" width="9.109375" style="3"/>
    <col min="6391" max="6391" width="8.44140625" style="3" customWidth="1"/>
    <col min="6392" max="6392" width="66" style="3" customWidth="1"/>
    <col min="6393" max="6393" width="8" style="3" bestFit="1" customWidth="1"/>
    <col min="6394" max="6394" width="9.109375" style="3"/>
    <col min="6395" max="6395" width="21" style="3" customWidth="1"/>
    <col min="6396" max="6396" width="28.6640625" style="3" customWidth="1"/>
    <col min="6397" max="6406" width="0" style="3" hidden="1" customWidth="1"/>
    <col min="6407" max="6407" width="9.109375" style="3"/>
    <col min="6408" max="6408" width="15" style="3" bestFit="1" customWidth="1"/>
    <col min="6409" max="6646" width="9.109375" style="3"/>
    <col min="6647" max="6647" width="8.44140625" style="3" customWidth="1"/>
    <col min="6648" max="6648" width="66" style="3" customWidth="1"/>
    <col min="6649" max="6649" width="8" style="3" bestFit="1" customWidth="1"/>
    <col min="6650" max="6650" width="9.109375" style="3"/>
    <col min="6651" max="6651" width="21" style="3" customWidth="1"/>
    <col min="6652" max="6652" width="28.6640625" style="3" customWidth="1"/>
    <col min="6653" max="6662" width="0" style="3" hidden="1" customWidth="1"/>
    <col min="6663" max="6663" width="9.109375" style="3"/>
    <col min="6664" max="6664" width="15" style="3" bestFit="1" customWidth="1"/>
    <col min="6665" max="6902" width="9.109375" style="3"/>
    <col min="6903" max="6903" width="8.44140625" style="3" customWidth="1"/>
    <col min="6904" max="6904" width="66" style="3" customWidth="1"/>
    <col min="6905" max="6905" width="8" style="3" bestFit="1" customWidth="1"/>
    <col min="6906" max="6906" width="9.109375" style="3"/>
    <col min="6907" max="6907" width="21" style="3" customWidth="1"/>
    <col min="6908" max="6908" width="28.6640625" style="3" customWidth="1"/>
    <col min="6909" max="6918" width="0" style="3" hidden="1" customWidth="1"/>
    <col min="6919" max="6919" width="9.109375" style="3"/>
    <col min="6920" max="6920" width="15" style="3" bestFit="1" customWidth="1"/>
    <col min="6921" max="7158" width="9.109375" style="3"/>
    <col min="7159" max="7159" width="8.44140625" style="3" customWidth="1"/>
    <col min="7160" max="7160" width="66" style="3" customWidth="1"/>
    <col min="7161" max="7161" width="8" style="3" bestFit="1" customWidth="1"/>
    <col min="7162" max="7162" width="9.109375" style="3"/>
    <col min="7163" max="7163" width="21" style="3" customWidth="1"/>
    <col min="7164" max="7164" width="28.6640625" style="3" customWidth="1"/>
    <col min="7165" max="7174" width="0" style="3" hidden="1" customWidth="1"/>
    <col min="7175" max="7175" width="9.109375" style="3"/>
    <col min="7176" max="7176" width="15" style="3" bestFit="1" customWidth="1"/>
    <col min="7177" max="7414" width="9.109375" style="3"/>
    <col min="7415" max="7415" width="8.44140625" style="3" customWidth="1"/>
    <col min="7416" max="7416" width="66" style="3" customWidth="1"/>
    <col min="7417" max="7417" width="8" style="3" bestFit="1" customWidth="1"/>
    <col min="7418" max="7418" width="9.109375" style="3"/>
    <col min="7419" max="7419" width="21" style="3" customWidth="1"/>
    <col min="7420" max="7420" width="28.6640625" style="3" customWidth="1"/>
    <col min="7421" max="7430" width="0" style="3" hidden="1" customWidth="1"/>
    <col min="7431" max="7431" width="9.109375" style="3"/>
    <col min="7432" max="7432" width="15" style="3" bestFit="1" customWidth="1"/>
    <col min="7433" max="7670" width="9.109375" style="3"/>
    <col min="7671" max="7671" width="8.44140625" style="3" customWidth="1"/>
    <col min="7672" max="7672" width="66" style="3" customWidth="1"/>
    <col min="7673" max="7673" width="8" style="3" bestFit="1" customWidth="1"/>
    <col min="7674" max="7674" width="9.109375" style="3"/>
    <col min="7675" max="7675" width="21" style="3" customWidth="1"/>
    <col min="7676" max="7676" width="28.6640625" style="3" customWidth="1"/>
    <col min="7677" max="7686" width="0" style="3" hidden="1" customWidth="1"/>
    <col min="7687" max="7687" width="9.109375" style="3"/>
    <col min="7688" max="7688" width="15" style="3" bestFit="1" customWidth="1"/>
    <col min="7689" max="7926" width="9.109375" style="3"/>
    <col min="7927" max="7927" width="8.44140625" style="3" customWidth="1"/>
    <col min="7928" max="7928" width="66" style="3" customWidth="1"/>
    <col min="7929" max="7929" width="8" style="3" bestFit="1" customWidth="1"/>
    <col min="7930" max="7930" width="9.109375" style="3"/>
    <col min="7931" max="7931" width="21" style="3" customWidth="1"/>
    <col min="7932" max="7932" width="28.6640625" style="3" customWidth="1"/>
    <col min="7933" max="7942" width="0" style="3" hidden="1" customWidth="1"/>
    <col min="7943" max="7943" width="9.109375" style="3"/>
    <col min="7944" max="7944" width="15" style="3" bestFit="1" customWidth="1"/>
    <col min="7945" max="8182" width="9.109375" style="3"/>
    <col min="8183" max="8183" width="8.44140625" style="3" customWidth="1"/>
    <col min="8184" max="8184" width="66" style="3" customWidth="1"/>
    <col min="8185" max="8185" width="8" style="3" bestFit="1" customWidth="1"/>
    <col min="8186" max="8186" width="9.109375" style="3"/>
    <col min="8187" max="8187" width="21" style="3" customWidth="1"/>
    <col min="8188" max="8188" width="28.6640625" style="3" customWidth="1"/>
    <col min="8189" max="8198" width="0" style="3" hidden="1" customWidth="1"/>
    <col min="8199" max="8199" width="9.109375" style="3"/>
    <col min="8200" max="8200" width="15" style="3" bestFit="1" customWidth="1"/>
    <col min="8201" max="8438" width="9.109375" style="3"/>
    <col min="8439" max="8439" width="8.44140625" style="3" customWidth="1"/>
    <col min="8440" max="8440" width="66" style="3" customWidth="1"/>
    <col min="8441" max="8441" width="8" style="3" bestFit="1" customWidth="1"/>
    <col min="8442" max="8442" width="9.109375" style="3"/>
    <col min="8443" max="8443" width="21" style="3" customWidth="1"/>
    <col min="8444" max="8444" width="28.6640625" style="3" customWidth="1"/>
    <col min="8445" max="8454" width="0" style="3" hidden="1" customWidth="1"/>
    <col min="8455" max="8455" width="9.109375" style="3"/>
    <col min="8456" max="8456" width="15" style="3" bestFit="1" customWidth="1"/>
    <col min="8457" max="8694" width="9.109375" style="3"/>
    <col min="8695" max="8695" width="8.44140625" style="3" customWidth="1"/>
    <col min="8696" max="8696" width="66" style="3" customWidth="1"/>
    <col min="8697" max="8697" width="8" style="3" bestFit="1" customWidth="1"/>
    <col min="8698" max="8698" width="9.109375" style="3"/>
    <col min="8699" max="8699" width="21" style="3" customWidth="1"/>
    <col min="8700" max="8700" width="28.6640625" style="3" customWidth="1"/>
    <col min="8701" max="8710" width="0" style="3" hidden="1" customWidth="1"/>
    <col min="8711" max="8711" width="9.109375" style="3"/>
    <col min="8712" max="8712" width="15" style="3" bestFit="1" customWidth="1"/>
    <col min="8713" max="8950" width="9.109375" style="3"/>
    <col min="8951" max="8951" width="8.44140625" style="3" customWidth="1"/>
    <col min="8952" max="8952" width="66" style="3" customWidth="1"/>
    <col min="8953" max="8953" width="8" style="3" bestFit="1" customWidth="1"/>
    <col min="8954" max="8954" width="9.109375" style="3"/>
    <col min="8955" max="8955" width="21" style="3" customWidth="1"/>
    <col min="8956" max="8956" width="28.6640625" style="3" customWidth="1"/>
    <col min="8957" max="8966" width="0" style="3" hidden="1" customWidth="1"/>
    <col min="8967" max="8967" width="9.109375" style="3"/>
    <col min="8968" max="8968" width="15" style="3" bestFit="1" customWidth="1"/>
    <col min="8969" max="9206" width="9.109375" style="3"/>
    <col min="9207" max="9207" width="8.44140625" style="3" customWidth="1"/>
    <col min="9208" max="9208" width="66" style="3" customWidth="1"/>
    <col min="9209" max="9209" width="8" style="3" bestFit="1" customWidth="1"/>
    <col min="9210" max="9210" width="9.109375" style="3"/>
    <col min="9211" max="9211" width="21" style="3" customWidth="1"/>
    <col min="9212" max="9212" width="28.6640625" style="3" customWidth="1"/>
    <col min="9213" max="9222" width="0" style="3" hidden="1" customWidth="1"/>
    <col min="9223" max="9223" width="9.109375" style="3"/>
    <col min="9224" max="9224" width="15" style="3" bestFit="1" customWidth="1"/>
    <col min="9225" max="9462" width="9.109375" style="3"/>
    <col min="9463" max="9463" width="8.44140625" style="3" customWidth="1"/>
    <col min="9464" max="9464" width="66" style="3" customWidth="1"/>
    <col min="9465" max="9465" width="8" style="3" bestFit="1" customWidth="1"/>
    <col min="9466" max="9466" width="9.109375" style="3"/>
    <col min="9467" max="9467" width="21" style="3" customWidth="1"/>
    <col min="9468" max="9468" width="28.6640625" style="3" customWidth="1"/>
    <col min="9469" max="9478" width="0" style="3" hidden="1" customWidth="1"/>
    <col min="9479" max="9479" width="9.109375" style="3"/>
    <col min="9480" max="9480" width="15" style="3" bestFit="1" customWidth="1"/>
    <col min="9481" max="9718" width="9.109375" style="3"/>
    <col min="9719" max="9719" width="8.44140625" style="3" customWidth="1"/>
    <col min="9720" max="9720" width="66" style="3" customWidth="1"/>
    <col min="9721" max="9721" width="8" style="3" bestFit="1" customWidth="1"/>
    <col min="9722" max="9722" width="9.109375" style="3"/>
    <col min="9723" max="9723" width="21" style="3" customWidth="1"/>
    <col min="9724" max="9724" width="28.6640625" style="3" customWidth="1"/>
    <col min="9725" max="9734" width="0" style="3" hidden="1" customWidth="1"/>
    <col min="9735" max="9735" width="9.109375" style="3"/>
    <col min="9736" max="9736" width="15" style="3" bestFit="1" customWidth="1"/>
    <col min="9737" max="9974" width="9.109375" style="3"/>
    <col min="9975" max="9975" width="8.44140625" style="3" customWidth="1"/>
    <col min="9976" max="9976" width="66" style="3" customWidth="1"/>
    <col min="9977" max="9977" width="8" style="3" bestFit="1" customWidth="1"/>
    <col min="9978" max="9978" width="9.109375" style="3"/>
    <col min="9979" max="9979" width="21" style="3" customWidth="1"/>
    <col min="9980" max="9980" width="28.6640625" style="3" customWidth="1"/>
    <col min="9981" max="9990" width="0" style="3" hidden="1" customWidth="1"/>
    <col min="9991" max="9991" width="9.109375" style="3"/>
    <col min="9992" max="9992" width="15" style="3" bestFit="1" customWidth="1"/>
    <col min="9993" max="10230" width="9.109375" style="3"/>
    <col min="10231" max="10231" width="8.44140625" style="3" customWidth="1"/>
    <col min="10232" max="10232" width="66" style="3" customWidth="1"/>
    <col min="10233" max="10233" width="8" style="3" bestFit="1" customWidth="1"/>
    <col min="10234" max="10234" width="9.109375" style="3"/>
    <col min="10235" max="10235" width="21" style="3" customWidth="1"/>
    <col min="10236" max="10236" width="28.6640625" style="3" customWidth="1"/>
    <col min="10237" max="10246" width="0" style="3" hidden="1" customWidth="1"/>
    <col min="10247" max="10247" width="9.109375" style="3"/>
    <col min="10248" max="10248" width="15" style="3" bestFit="1" customWidth="1"/>
    <col min="10249" max="10486" width="9.109375" style="3"/>
    <col min="10487" max="10487" width="8.44140625" style="3" customWidth="1"/>
    <col min="10488" max="10488" width="66" style="3" customWidth="1"/>
    <col min="10489" max="10489" width="8" style="3" bestFit="1" customWidth="1"/>
    <col min="10490" max="10490" width="9.109375" style="3"/>
    <col min="10491" max="10491" width="21" style="3" customWidth="1"/>
    <col min="10492" max="10492" width="28.6640625" style="3" customWidth="1"/>
    <col min="10493" max="10502" width="0" style="3" hidden="1" customWidth="1"/>
    <col min="10503" max="10503" width="9.109375" style="3"/>
    <col min="10504" max="10504" width="15" style="3" bestFit="1" customWidth="1"/>
    <col min="10505" max="10742" width="9.109375" style="3"/>
    <col min="10743" max="10743" width="8.44140625" style="3" customWidth="1"/>
    <col min="10744" max="10744" width="66" style="3" customWidth="1"/>
    <col min="10745" max="10745" width="8" style="3" bestFit="1" customWidth="1"/>
    <col min="10746" max="10746" width="9.109375" style="3"/>
    <col min="10747" max="10747" width="21" style="3" customWidth="1"/>
    <col min="10748" max="10748" width="28.6640625" style="3" customWidth="1"/>
    <col min="10749" max="10758" width="0" style="3" hidden="1" customWidth="1"/>
    <col min="10759" max="10759" width="9.109375" style="3"/>
    <col min="10760" max="10760" width="15" style="3" bestFit="1" customWidth="1"/>
    <col min="10761" max="10998" width="9.109375" style="3"/>
    <col min="10999" max="10999" width="8.44140625" style="3" customWidth="1"/>
    <col min="11000" max="11000" width="66" style="3" customWidth="1"/>
    <col min="11001" max="11001" width="8" style="3" bestFit="1" customWidth="1"/>
    <col min="11002" max="11002" width="9.109375" style="3"/>
    <col min="11003" max="11003" width="21" style="3" customWidth="1"/>
    <col min="11004" max="11004" width="28.6640625" style="3" customWidth="1"/>
    <col min="11005" max="11014" width="0" style="3" hidden="1" customWidth="1"/>
    <col min="11015" max="11015" width="9.109375" style="3"/>
    <col min="11016" max="11016" width="15" style="3" bestFit="1" customWidth="1"/>
    <col min="11017" max="11254" width="9.109375" style="3"/>
    <col min="11255" max="11255" width="8.44140625" style="3" customWidth="1"/>
    <col min="11256" max="11256" width="66" style="3" customWidth="1"/>
    <col min="11257" max="11257" width="8" style="3" bestFit="1" customWidth="1"/>
    <col min="11258" max="11258" width="9.109375" style="3"/>
    <col min="11259" max="11259" width="21" style="3" customWidth="1"/>
    <col min="11260" max="11260" width="28.6640625" style="3" customWidth="1"/>
    <col min="11261" max="11270" width="0" style="3" hidden="1" customWidth="1"/>
    <col min="11271" max="11271" width="9.109375" style="3"/>
    <col min="11272" max="11272" width="15" style="3" bestFit="1" customWidth="1"/>
    <col min="11273" max="11510" width="9.109375" style="3"/>
    <col min="11511" max="11511" width="8.44140625" style="3" customWidth="1"/>
    <col min="11512" max="11512" width="66" style="3" customWidth="1"/>
    <col min="11513" max="11513" width="8" style="3" bestFit="1" customWidth="1"/>
    <col min="11514" max="11514" width="9.109375" style="3"/>
    <col min="11515" max="11515" width="21" style="3" customWidth="1"/>
    <col min="11516" max="11516" width="28.6640625" style="3" customWidth="1"/>
    <col min="11517" max="11526" width="0" style="3" hidden="1" customWidth="1"/>
    <col min="11527" max="11527" width="9.109375" style="3"/>
    <col min="11528" max="11528" width="15" style="3" bestFit="1" customWidth="1"/>
    <col min="11529" max="11766" width="9.109375" style="3"/>
    <col min="11767" max="11767" width="8.44140625" style="3" customWidth="1"/>
    <col min="11768" max="11768" width="66" style="3" customWidth="1"/>
    <col min="11769" max="11769" width="8" style="3" bestFit="1" customWidth="1"/>
    <col min="11770" max="11770" width="9.109375" style="3"/>
    <col min="11771" max="11771" width="21" style="3" customWidth="1"/>
    <col min="11772" max="11772" width="28.6640625" style="3" customWidth="1"/>
    <col min="11773" max="11782" width="0" style="3" hidden="1" customWidth="1"/>
    <col min="11783" max="11783" width="9.109375" style="3"/>
    <col min="11784" max="11784" width="15" style="3" bestFit="1" customWidth="1"/>
    <col min="11785" max="12022" width="9.109375" style="3"/>
    <col min="12023" max="12023" width="8.44140625" style="3" customWidth="1"/>
    <col min="12024" max="12024" width="66" style="3" customWidth="1"/>
    <col min="12025" max="12025" width="8" style="3" bestFit="1" customWidth="1"/>
    <col min="12026" max="12026" width="9.109375" style="3"/>
    <col min="12027" max="12027" width="21" style="3" customWidth="1"/>
    <col min="12028" max="12028" width="28.6640625" style="3" customWidth="1"/>
    <col min="12029" max="12038" width="0" style="3" hidden="1" customWidth="1"/>
    <col min="12039" max="12039" width="9.109375" style="3"/>
    <col min="12040" max="12040" width="15" style="3" bestFit="1" customWidth="1"/>
    <col min="12041" max="12278" width="9.109375" style="3"/>
    <col min="12279" max="12279" width="8.44140625" style="3" customWidth="1"/>
    <col min="12280" max="12280" width="66" style="3" customWidth="1"/>
    <col min="12281" max="12281" width="8" style="3" bestFit="1" customWidth="1"/>
    <col min="12282" max="12282" width="9.109375" style="3"/>
    <col min="12283" max="12283" width="21" style="3" customWidth="1"/>
    <col min="12284" max="12284" width="28.6640625" style="3" customWidth="1"/>
    <col min="12285" max="12294" width="0" style="3" hidden="1" customWidth="1"/>
    <col min="12295" max="12295" width="9.109375" style="3"/>
    <col min="12296" max="12296" width="15" style="3" bestFit="1" customWidth="1"/>
    <col min="12297" max="12534" width="9.109375" style="3"/>
    <col min="12535" max="12535" width="8.44140625" style="3" customWidth="1"/>
    <col min="12536" max="12536" width="66" style="3" customWidth="1"/>
    <col min="12537" max="12537" width="8" style="3" bestFit="1" customWidth="1"/>
    <col min="12538" max="12538" width="9.109375" style="3"/>
    <col min="12539" max="12539" width="21" style="3" customWidth="1"/>
    <col min="12540" max="12540" width="28.6640625" style="3" customWidth="1"/>
    <col min="12541" max="12550" width="0" style="3" hidden="1" customWidth="1"/>
    <col min="12551" max="12551" width="9.109375" style="3"/>
    <col min="12552" max="12552" width="15" style="3" bestFit="1" customWidth="1"/>
    <col min="12553" max="12790" width="9.109375" style="3"/>
    <col min="12791" max="12791" width="8.44140625" style="3" customWidth="1"/>
    <col min="12792" max="12792" width="66" style="3" customWidth="1"/>
    <col min="12793" max="12793" width="8" style="3" bestFit="1" customWidth="1"/>
    <col min="12794" max="12794" width="9.109375" style="3"/>
    <col min="12795" max="12795" width="21" style="3" customWidth="1"/>
    <col min="12796" max="12796" width="28.6640625" style="3" customWidth="1"/>
    <col min="12797" max="12806" width="0" style="3" hidden="1" customWidth="1"/>
    <col min="12807" max="12807" width="9.109375" style="3"/>
    <col min="12808" max="12808" width="15" style="3" bestFit="1" customWidth="1"/>
    <col min="12809" max="13046" width="9.109375" style="3"/>
    <col min="13047" max="13047" width="8.44140625" style="3" customWidth="1"/>
    <col min="13048" max="13048" width="66" style="3" customWidth="1"/>
    <col min="13049" max="13049" width="8" style="3" bestFit="1" customWidth="1"/>
    <col min="13050" max="13050" width="9.109375" style="3"/>
    <col min="13051" max="13051" width="21" style="3" customWidth="1"/>
    <col min="13052" max="13052" width="28.6640625" style="3" customWidth="1"/>
    <col min="13053" max="13062" width="0" style="3" hidden="1" customWidth="1"/>
    <col min="13063" max="13063" width="9.109375" style="3"/>
    <col min="13064" max="13064" width="15" style="3" bestFit="1" customWidth="1"/>
    <col min="13065" max="13302" width="9.109375" style="3"/>
    <col min="13303" max="13303" width="8.44140625" style="3" customWidth="1"/>
    <col min="13304" max="13304" width="66" style="3" customWidth="1"/>
    <col min="13305" max="13305" width="8" style="3" bestFit="1" customWidth="1"/>
    <col min="13306" max="13306" width="9.109375" style="3"/>
    <col min="13307" max="13307" width="21" style="3" customWidth="1"/>
    <col min="13308" max="13308" width="28.6640625" style="3" customWidth="1"/>
    <col min="13309" max="13318" width="0" style="3" hidden="1" customWidth="1"/>
    <col min="13319" max="13319" width="9.109375" style="3"/>
    <col min="13320" max="13320" width="15" style="3" bestFit="1" customWidth="1"/>
    <col min="13321" max="13558" width="9.109375" style="3"/>
    <col min="13559" max="13559" width="8.44140625" style="3" customWidth="1"/>
    <col min="13560" max="13560" width="66" style="3" customWidth="1"/>
    <col min="13561" max="13561" width="8" style="3" bestFit="1" customWidth="1"/>
    <col min="13562" max="13562" width="9.109375" style="3"/>
    <col min="13563" max="13563" width="21" style="3" customWidth="1"/>
    <col min="13564" max="13564" width="28.6640625" style="3" customWidth="1"/>
    <col min="13565" max="13574" width="0" style="3" hidden="1" customWidth="1"/>
    <col min="13575" max="13575" width="9.109375" style="3"/>
    <col min="13576" max="13576" width="15" style="3" bestFit="1" customWidth="1"/>
    <col min="13577" max="13814" width="9.109375" style="3"/>
    <col min="13815" max="13815" width="8.44140625" style="3" customWidth="1"/>
    <col min="13816" max="13816" width="66" style="3" customWidth="1"/>
    <col min="13817" max="13817" width="8" style="3" bestFit="1" customWidth="1"/>
    <col min="13818" max="13818" width="9.109375" style="3"/>
    <col min="13819" max="13819" width="21" style="3" customWidth="1"/>
    <col min="13820" max="13820" width="28.6640625" style="3" customWidth="1"/>
    <col min="13821" max="13830" width="0" style="3" hidden="1" customWidth="1"/>
    <col min="13831" max="13831" width="9.109375" style="3"/>
    <col min="13832" max="13832" width="15" style="3" bestFit="1" customWidth="1"/>
    <col min="13833" max="14070" width="9.109375" style="3"/>
    <col min="14071" max="14071" width="8.44140625" style="3" customWidth="1"/>
    <col min="14072" max="14072" width="66" style="3" customWidth="1"/>
    <col min="14073" max="14073" width="8" style="3" bestFit="1" customWidth="1"/>
    <col min="14074" max="14074" width="9.109375" style="3"/>
    <col min="14075" max="14075" width="21" style="3" customWidth="1"/>
    <col min="14076" max="14076" width="28.6640625" style="3" customWidth="1"/>
    <col min="14077" max="14086" width="0" style="3" hidden="1" customWidth="1"/>
    <col min="14087" max="14087" width="9.109375" style="3"/>
    <col min="14088" max="14088" width="15" style="3" bestFit="1" customWidth="1"/>
    <col min="14089" max="14326" width="9.109375" style="3"/>
    <col min="14327" max="14327" width="8.44140625" style="3" customWidth="1"/>
    <col min="14328" max="14328" width="66" style="3" customWidth="1"/>
    <col min="14329" max="14329" width="8" style="3" bestFit="1" customWidth="1"/>
    <col min="14330" max="14330" width="9.109375" style="3"/>
    <col min="14331" max="14331" width="21" style="3" customWidth="1"/>
    <col min="14332" max="14332" width="28.6640625" style="3" customWidth="1"/>
    <col min="14333" max="14342" width="0" style="3" hidden="1" customWidth="1"/>
    <col min="14343" max="14343" width="9.109375" style="3"/>
    <col min="14344" max="14344" width="15" style="3" bestFit="1" customWidth="1"/>
    <col min="14345" max="14582" width="9.109375" style="3"/>
    <col min="14583" max="14583" width="8.44140625" style="3" customWidth="1"/>
    <col min="14584" max="14584" width="66" style="3" customWidth="1"/>
    <col min="14585" max="14585" width="8" style="3" bestFit="1" customWidth="1"/>
    <col min="14586" max="14586" width="9.109375" style="3"/>
    <col min="14587" max="14587" width="21" style="3" customWidth="1"/>
    <col min="14588" max="14588" width="28.6640625" style="3" customWidth="1"/>
    <col min="14589" max="14598" width="0" style="3" hidden="1" customWidth="1"/>
    <col min="14599" max="14599" width="9.109375" style="3"/>
    <col min="14600" max="14600" width="15" style="3" bestFit="1" customWidth="1"/>
    <col min="14601" max="14838" width="9.109375" style="3"/>
    <col min="14839" max="14839" width="8.44140625" style="3" customWidth="1"/>
    <col min="14840" max="14840" width="66" style="3" customWidth="1"/>
    <col min="14841" max="14841" width="8" style="3" bestFit="1" customWidth="1"/>
    <col min="14842" max="14842" width="9.109375" style="3"/>
    <col min="14843" max="14843" width="21" style="3" customWidth="1"/>
    <col min="14844" max="14844" width="28.6640625" style="3" customWidth="1"/>
    <col min="14845" max="14854" width="0" style="3" hidden="1" customWidth="1"/>
    <col min="14855" max="14855" width="9.109375" style="3"/>
    <col min="14856" max="14856" width="15" style="3" bestFit="1" customWidth="1"/>
    <col min="14857" max="15094" width="9.109375" style="3"/>
    <col min="15095" max="15095" width="8.44140625" style="3" customWidth="1"/>
    <col min="15096" max="15096" width="66" style="3" customWidth="1"/>
    <col min="15097" max="15097" width="8" style="3" bestFit="1" customWidth="1"/>
    <col min="15098" max="15098" width="9.109375" style="3"/>
    <col min="15099" max="15099" width="21" style="3" customWidth="1"/>
    <col min="15100" max="15100" width="28.6640625" style="3" customWidth="1"/>
    <col min="15101" max="15110" width="0" style="3" hidden="1" customWidth="1"/>
    <col min="15111" max="15111" width="9.109375" style="3"/>
    <col min="15112" max="15112" width="15" style="3" bestFit="1" customWidth="1"/>
    <col min="15113" max="15350" width="9.109375" style="3"/>
    <col min="15351" max="15351" width="8.44140625" style="3" customWidth="1"/>
    <col min="15352" max="15352" width="66" style="3" customWidth="1"/>
    <col min="15353" max="15353" width="8" style="3" bestFit="1" customWidth="1"/>
    <col min="15354" max="15354" width="9.109375" style="3"/>
    <col min="15355" max="15355" width="21" style="3" customWidth="1"/>
    <col min="15356" max="15356" width="28.6640625" style="3" customWidth="1"/>
    <col min="15357" max="15366" width="0" style="3" hidden="1" customWidth="1"/>
    <col min="15367" max="15367" width="9.109375" style="3"/>
    <col min="15368" max="15368" width="15" style="3" bestFit="1" customWidth="1"/>
    <col min="15369" max="15606" width="9.109375" style="3"/>
    <col min="15607" max="15607" width="8.44140625" style="3" customWidth="1"/>
    <col min="15608" max="15608" width="66" style="3" customWidth="1"/>
    <col min="15609" max="15609" width="8" style="3" bestFit="1" customWidth="1"/>
    <col min="15610" max="15610" width="9.109375" style="3"/>
    <col min="15611" max="15611" width="21" style="3" customWidth="1"/>
    <col min="15612" max="15612" width="28.6640625" style="3" customWidth="1"/>
    <col min="15613" max="15622" width="0" style="3" hidden="1" customWidth="1"/>
    <col min="15623" max="15623" width="9.109375" style="3"/>
    <col min="15624" max="15624" width="15" style="3" bestFit="1" customWidth="1"/>
    <col min="15625" max="15862" width="9.109375" style="3"/>
    <col min="15863" max="15863" width="8.44140625" style="3" customWidth="1"/>
    <col min="15864" max="15864" width="66" style="3" customWidth="1"/>
    <col min="15865" max="15865" width="8" style="3" bestFit="1" customWidth="1"/>
    <col min="15866" max="15866" width="9.109375" style="3"/>
    <col min="15867" max="15867" width="21" style="3" customWidth="1"/>
    <col min="15868" max="15868" width="28.6640625" style="3" customWidth="1"/>
    <col min="15869" max="15878" width="0" style="3" hidden="1" customWidth="1"/>
    <col min="15879" max="15879" width="9.109375" style="3"/>
    <col min="15880" max="15880" width="15" style="3" bestFit="1" customWidth="1"/>
    <col min="15881" max="16118" width="9.109375" style="3"/>
    <col min="16119" max="16119" width="8.44140625" style="3" customWidth="1"/>
    <col min="16120" max="16120" width="66" style="3" customWidth="1"/>
    <col min="16121" max="16121" width="8" style="3" bestFit="1" customWidth="1"/>
    <col min="16122" max="16122" width="9.109375" style="3"/>
    <col min="16123" max="16123" width="21" style="3" customWidth="1"/>
    <col min="16124" max="16124" width="28.6640625" style="3" customWidth="1"/>
    <col min="16125" max="16134" width="0" style="3" hidden="1" customWidth="1"/>
    <col min="16135" max="16135" width="9.109375" style="3"/>
    <col min="16136" max="16136" width="15" style="3" bestFit="1" customWidth="1"/>
    <col min="16137" max="16384" width="9.109375" style="3"/>
  </cols>
  <sheetData>
    <row r="1" spans="1:6" s="25" customFormat="1" ht="15.6" customHeight="1" x14ac:dyDescent="0.3">
      <c r="A1" s="57" t="s">
        <v>176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184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185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186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86"/>
      <c r="F10" s="86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87"/>
      <c r="F11" s="87"/>
    </row>
    <row r="12" spans="1:6" s="1" customFormat="1" x14ac:dyDescent="0.3">
      <c r="A12" s="47"/>
      <c r="B12" s="6" t="s">
        <v>10</v>
      </c>
      <c r="C12" s="50"/>
      <c r="D12" s="53"/>
      <c r="E12" s="88"/>
      <c r="F12" s="88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86"/>
      <c r="F13" s="86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87"/>
      <c r="F14" s="87"/>
    </row>
    <row r="15" spans="1:6" s="1" customFormat="1" x14ac:dyDescent="0.3">
      <c r="A15" s="47"/>
      <c r="B15" s="6" t="s">
        <v>13</v>
      </c>
      <c r="C15" s="50"/>
      <c r="D15" s="53"/>
      <c r="E15" s="88"/>
      <c r="F15" s="88"/>
    </row>
    <row r="16" spans="1:6" s="4" customFormat="1" ht="18" x14ac:dyDescent="0.3">
      <c r="A16" s="7"/>
      <c r="B16" s="60" t="s">
        <v>75</v>
      </c>
      <c r="C16" s="61"/>
      <c r="D16" s="61"/>
      <c r="E16" s="85"/>
      <c r="F16" s="17">
        <f>SUM(F10:F15)</f>
        <v>0</v>
      </c>
    </row>
    <row r="17" spans="1:6" s="4" customFormat="1" ht="18" x14ac:dyDescent="0.3">
      <c r="A17" s="42" t="s">
        <v>143</v>
      </c>
      <c r="B17" s="43"/>
      <c r="C17" s="43"/>
      <c r="D17" s="43"/>
      <c r="E17" s="43"/>
      <c r="F17" s="44"/>
    </row>
    <row r="18" spans="1:6" s="1" customFormat="1" x14ac:dyDescent="0.3">
      <c r="A18" s="20" t="s">
        <v>144</v>
      </c>
      <c r="B18" s="34" t="s">
        <v>15</v>
      </c>
      <c r="C18" s="35"/>
      <c r="D18" s="35"/>
      <c r="E18" s="35"/>
      <c r="F18" s="21"/>
    </row>
    <row r="19" spans="1:6" s="1" customFormat="1" x14ac:dyDescent="0.3">
      <c r="A19" s="45" t="s">
        <v>145</v>
      </c>
      <c r="B19" s="5" t="s">
        <v>146</v>
      </c>
      <c r="C19" s="48" t="s">
        <v>17</v>
      </c>
      <c r="D19" s="51">
        <v>108</v>
      </c>
      <c r="E19" s="86"/>
      <c r="F19" s="86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87"/>
      <c r="F20" s="87"/>
    </row>
    <row r="21" spans="1:6" s="1" customFormat="1" x14ac:dyDescent="0.3">
      <c r="A21" s="47"/>
      <c r="B21" s="6" t="s">
        <v>18</v>
      </c>
      <c r="C21" s="50"/>
      <c r="D21" s="53"/>
      <c r="E21" s="88"/>
      <c r="F21" s="88"/>
    </row>
    <row r="22" spans="1:6" s="1" customFormat="1" x14ac:dyDescent="0.3">
      <c r="A22" s="45" t="s">
        <v>147</v>
      </c>
      <c r="B22" s="5" t="s">
        <v>19</v>
      </c>
      <c r="C22" s="48" t="s">
        <v>20</v>
      </c>
      <c r="D22" s="51">
        <v>7.7136000000000013</v>
      </c>
      <c r="E22" s="86"/>
      <c r="F22" s="86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87"/>
      <c r="F23" s="87"/>
    </row>
    <row r="24" spans="1:6" s="1" customFormat="1" x14ac:dyDescent="0.3">
      <c r="A24" s="47"/>
      <c r="B24" s="6" t="s">
        <v>148</v>
      </c>
      <c r="C24" s="50"/>
      <c r="D24" s="53"/>
      <c r="E24" s="88"/>
      <c r="F24" s="88"/>
    </row>
    <row r="25" spans="1:6" s="1" customFormat="1" x14ac:dyDescent="0.3">
      <c r="A25" s="45" t="s">
        <v>149</v>
      </c>
      <c r="B25" s="5" t="s">
        <v>23</v>
      </c>
      <c r="C25" s="48" t="s">
        <v>20</v>
      </c>
      <c r="D25" s="51">
        <v>9.2563200000000005</v>
      </c>
      <c r="E25" s="86"/>
      <c r="F25" s="86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87"/>
      <c r="F26" s="87"/>
    </row>
    <row r="27" spans="1:6" s="1" customFormat="1" x14ac:dyDescent="0.3">
      <c r="A27" s="47"/>
      <c r="B27" s="6" t="s">
        <v>150</v>
      </c>
      <c r="C27" s="50"/>
      <c r="D27" s="53"/>
      <c r="E27" s="88"/>
      <c r="F27" s="88"/>
    </row>
    <row r="28" spans="1:6" customFormat="1" ht="18" x14ac:dyDescent="0.3">
      <c r="A28" s="7"/>
      <c r="B28" s="62" t="s">
        <v>178</v>
      </c>
      <c r="C28" s="63"/>
      <c r="D28" s="63"/>
      <c r="E28" s="64"/>
      <c r="F28" s="18">
        <f>+F19+F22+F25</f>
        <v>0</v>
      </c>
    </row>
    <row r="29" spans="1:6" s="1" customFormat="1" x14ac:dyDescent="0.3">
      <c r="A29" s="20" t="s">
        <v>177</v>
      </c>
      <c r="B29" s="34" t="s">
        <v>119</v>
      </c>
      <c r="C29" s="35"/>
      <c r="D29" s="35"/>
      <c r="E29" s="35"/>
      <c r="F29" s="21"/>
    </row>
    <row r="30" spans="1:6" s="1" customFormat="1" x14ac:dyDescent="0.3">
      <c r="A30" s="45" t="s">
        <v>151</v>
      </c>
      <c r="B30" s="1" t="str">
        <f>+[3]QAM1!A11</f>
        <v>Béton de propreté Q150</v>
      </c>
      <c r="C30" s="48" t="s">
        <v>20</v>
      </c>
      <c r="D30" s="51">
        <v>0.62960000000000005</v>
      </c>
      <c r="E30" s="86"/>
      <c r="F30" s="86">
        <f>+E30*D30</f>
        <v>0</v>
      </c>
    </row>
    <row r="31" spans="1:6" s="1" customFormat="1" x14ac:dyDescent="0.3">
      <c r="A31" s="46"/>
      <c r="C31" s="49"/>
      <c r="D31" s="52"/>
      <c r="E31" s="87"/>
      <c r="F31" s="87"/>
    </row>
    <row r="32" spans="1:6" s="1" customFormat="1" x14ac:dyDescent="0.3">
      <c r="A32" s="47"/>
      <c r="B32" s="6" t="s">
        <v>28</v>
      </c>
      <c r="C32" s="50"/>
      <c r="D32" s="53"/>
      <c r="E32" s="88"/>
      <c r="F32" s="88"/>
    </row>
    <row r="33" spans="1:6" s="1" customFormat="1" x14ac:dyDescent="0.3">
      <c r="A33" s="22" t="s">
        <v>152</v>
      </c>
      <c r="B33" s="5" t="s">
        <v>153</v>
      </c>
      <c r="C33" s="48" t="s">
        <v>20</v>
      </c>
      <c r="D33" s="51">
        <v>2.1</v>
      </c>
      <c r="E33" s="86"/>
      <c r="F33" s="86">
        <f>+E33*D33</f>
        <v>0</v>
      </c>
    </row>
    <row r="34" spans="1:6" s="1" customFormat="1" x14ac:dyDescent="0.3">
      <c r="A34" s="23"/>
      <c r="B34" s="27" t="e">
        <f ca="1">CONCATENATE(C33)&amp;+([1]!MajChiflettva(E33))</f>
        <v>#NAME?</v>
      </c>
      <c r="C34" s="49"/>
      <c r="D34" s="52"/>
      <c r="E34" s="87"/>
      <c r="F34" s="87"/>
    </row>
    <row r="35" spans="1:6" s="1" customFormat="1" x14ac:dyDescent="0.3">
      <c r="A35" s="24"/>
      <c r="B35" s="5" t="s">
        <v>154</v>
      </c>
      <c r="C35" s="50"/>
      <c r="D35" s="53"/>
      <c r="E35" s="88"/>
      <c r="F35" s="88"/>
    </row>
    <row r="36" spans="1:6" s="1" customFormat="1" x14ac:dyDescent="0.3">
      <c r="A36" s="45" t="s">
        <v>155</v>
      </c>
      <c r="B36" s="5" t="s">
        <v>88</v>
      </c>
      <c r="C36" s="48" t="s">
        <v>20</v>
      </c>
      <c r="D36" s="51">
        <v>10.5</v>
      </c>
      <c r="E36" s="86"/>
      <c r="F36" s="86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87"/>
      <c r="F37" s="87"/>
    </row>
    <row r="38" spans="1:6" s="1" customFormat="1" x14ac:dyDescent="0.3">
      <c r="A38" s="47"/>
      <c r="B38" s="6" t="s">
        <v>156</v>
      </c>
      <c r="C38" s="50"/>
      <c r="D38" s="53"/>
      <c r="E38" s="88"/>
      <c r="F38" s="88"/>
    </row>
    <row r="39" spans="1:6" s="1" customFormat="1" x14ac:dyDescent="0.3">
      <c r="A39" s="45" t="s">
        <v>157</v>
      </c>
      <c r="B39" s="5" t="s">
        <v>158</v>
      </c>
      <c r="C39" s="48" t="s">
        <v>17</v>
      </c>
      <c r="D39" s="51">
        <v>2.5600000000000005</v>
      </c>
      <c r="E39" s="86"/>
      <c r="F39" s="86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87"/>
      <c r="F40" s="87"/>
    </row>
    <row r="41" spans="1:6" s="1" customFormat="1" x14ac:dyDescent="0.3">
      <c r="A41" s="47"/>
      <c r="B41" s="6" t="s">
        <v>41</v>
      </c>
      <c r="C41" s="50"/>
      <c r="D41" s="53"/>
      <c r="E41" s="88"/>
      <c r="F41" s="88"/>
    </row>
    <row r="42" spans="1:6" customFormat="1" ht="18" x14ac:dyDescent="0.3">
      <c r="A42" s="7"/>
      <c r="B42" s="62" t="s">
        <v>179</v>
      </c>
      <c r="C42" s="63"/>
      <c r="D42" s="63"/>
      <c r="E42" s="64"/>
      <c r="F42" s="18">
        <f>SUM(F30:F41)</f>
        <v>0</v>
      </c>
    </row>
    <row r="43" spans="1:6" s="1" customFormat="1" x14ac:dyDescent="0.3">
      <c r="A43" s="20" t="s">
        <v>159</v>
      </c>
      <c r="B43" s="34" t="s">
        <v>180</v>
      </c>
      <c r="C43" s="35"/>
      <c r="D43" s="35"/>
      <c r="E43" s="35"/>
      <c r="F43" s="21"/>
    </row>
    <row r="44" spans="1:6" s="4" customFormat="1" ht="18" x14ac:dyDescent="0.3">
      <c r="A44" s="66" t="s">
        <v>160</v>
      </c>
      <c r="B44" s="5" t="s">
        <v>161</v>
      </c>
      <c r="C44" s="48" t="s">
        <v>20</v>
      </c>
      <c r="D44" s="51">
        <v>5</v>
      </c>
      <c r="E44" s="86"/>
      <c r="F44" s="86">
        <f>+E44*D44</f>
        <v>0</v>
      </c>
    </row>
    <row r="45" spans="1:6" s="4" customFormat="1" ht="18" x14ac:dyDescent="0.3">
      <c r="A45" s="46"/>
      <c r="B45" s="27" t="e">
        <f ca="1">CONCATENATE(C44)&amp;+([1]!MajChiflettva(E44))</f>
        <v>#NAME?</v>
      </c>
      <c r="C45" s="49"/>
      <c r="D45" s="52"/>
      <c r="E45" s="87"/>
      <c r="F45" s="87"/>
    </row>
    <row r="46" spans="1:6" s="4" customFormat="1" ht="18" x14ac:dyDescent="0.3">
      <c r="A46" s="47"/>
      <c r="B46" s="6" t="s">
        <v>162</v>
      </c>
      <c r="C46" s="50"/>
      <c r="D46" s="53"/>
      <c r="E46" s="88"/>
      <c r="F46" s="88"/>
    </row>
    <row r="47" spans="1:6" customFormat="1" ht="18" x14ac:dyDescent="0.3">
      <c r="A47" s="7"/>
      <c r="B47" s="62" t="s">
        <v>181</v>
      </c>
      <c r="C47" s="63"/>
      <c r="D47" s="63"/>
      <c r="E47" s="64"/>
      <c r="F47" s="18">
        <f>SUM(F44)</f>
        <v>0</v>
      </c>
    </row>
    <row r="48" spans="1:6" s="4" customFormat="1" ht="18" x14ac:dyDescent="0.3">
      <c r="A48" s="10"/>
      <c r="B48" s="60" t="s">
        <v>128</v>
      </c>
      <c r="C48" s="61"/>
      <c r="D48" s="61"/>
      <c r="E48" s="61"/>
      <c r="F48" s="17">
        <f>F2+F28+F42+F47</f>
        <v>0</v>
      </c>
    </row>
    <row r="49" spans="1:6" s="1" customFormat="1" x14ac:dyDescent="0.3">
      <c r="A49" s="42" t="s">
        <v>163</v>
      </c>
      <c r="B49" s="43"/>
      <c r="C49" s="43"/>
      <c r="D49" s="43"/>
      <c r="E49" s="43"/>
      <c r="F49" s="44"/>
    </row>
    <row r="50" spans="1:6" s="1" customFormat="1" x14ac:dyDescent="0.3">
      <c r="A50" s="45" t="s">
        <v>57</v>
      </c>
      <c r="B50" s="5" t="s">
        <v>30</v>
      </c>
      <c r="C50" s="48" t="s">
        <v>20</v>
      </c>
      <c r="D50" s="51">
        <v>2.0857600000000001</v>
      </c>
      <c r="E50" s="86"/>
      <c r="F50" s="86">
        <f>+E50*D50</f>
        <v>0</v>
      </c>
    </row>
    <row r="51" spans="1:6" s="1" customFormat="1" x14ac:dyDescent="0.3">
      <c r="A51" s="46"/>
      <c r="B51" s="27" t="e">
        <f ca="1">CONCATENATE(C50)&amp;+([1]!MajChiflettva(E50))</f>
        <v>#NAME?</v>
      </c>
      <c r="C51" s="49"/>
      <c r="D51" s="52"/>
      <c r="E51" s="87"/>
      <c r="F51" s="87"/>
    </row>
    <row r="52" spans="1:6" s="1" customFormat="1" x14ac:dyDescent="0.3">
      <c r="A52" s="47"/>
      <c r="B52" s="6" t="s">
        <v>164</v>
      </c>
      <c r="C52" s="50"/>
      <c r="D52" s="53"/>
      <c r="E52" s="88"/>
      <c r="F52" s="88"/>
    </row>
    <row r="53" spans="1:6" s="1" customFormat="1" x14ac:dyDescent="0.3">
      <c r="A53" s="45" t="s">
        <v>58</v>
      </c>
      <c r="B53" s="5" t="s">
        <v>165</v>
      </c>
      <c r="C53" s="48" t="s">
        <v>17</v>
      </c>
      <c r="D53" s="51">
        <v>27.114879999999999</v>
      </c>
      <c r="E53" s="86"/>
      <c r="F53" s="86">
        <f>+E53*D53</f>
        <v>0</v>
      </c>
    </row>
    <row r="54" spans="1:6" s="1" customFormat="1" x14ac:dyDescent="0.3">
      <c r="A54" s="46"/>
      <c r="B54" s="27" t="e">
        <f ca="1">CONCATENATE(C53)&amp;+([1]!MajChiflettva(E53))</f>
        <v>#NAME?</v>
      </c>
      <c r="C54" s="49"/>
      <c r="D54" s="52"/>
      <c r="E54" s="87"/>
      <c r="F54" s="87"/>
    </row>
    <row r="55" spans="1:6" s="1" customFormat="1" x14ac:dyDescent="0.3">
      <c r="A55" s="47"/>
      <c r="B55" s="6" t="s">
        <v>166</v>
      </c>
      <c r="C55" s="50"/>
      <c r="D55" s="53"/>
      <c r="E55" s="88"/>
      <c r="F55" s="88"/>
    </row>
    <row r="56" spans="1:6" s="1" customFormat="1" x14ac:dyDescent="0.3">
      <c r="A56" s="45" t="s">
        <v>60</v>
      </c>
      <c r="B56" s="5" t="s">
        <v>34</v>
      </c>
      <c r="C56" s="48" t="s">
        <v>35</v>
      </c>
      <c r="D56" s="51">
        <v>146.00319999999999</v>
      </c>
      <c r="E56" s="86"/>
      <c r="F56" s="86">
        <f>+E56*D56</f>
        <v>0</v>
      </c>
    </row>
    <row r="57" spans="1:6" s="1" customFormat="1" x14ac:dyDescent="0.3">
      <c r="A57" s="46"/>
      <c r="B57" s="27" t="e">
        <f ca="1">CONCATENATE(C56)&amp;+([1]!MajChiflettva(E56))</f>
        <v>#NAME?</v>
      </c>
      <c r="C57" s="49"/>
      <c r="D57" s="52"/>
      <c r="E57" s="87"/>
      <c r="F57" s="87"/>
    </row>
    <row r="58" spans="1:6" s="1" customFormat="1" x14ac:dyDescent="0.3">
      <c r="A58" s="47"/>
      <c r="B58" s="6" t="s">
        <v>167</v>
      </c>
      <c r="C58" s="50"/>
      <c r="D58" s="53"/>
      <c r="E58" s="88"/>
      <c r="F58" s="88"/>
    </row>
    <row r="59" spans="1:6" s="1" customFormat="1" x14ac:dyDescent="0.3">
      <c r="A59" s="45" t="s">
        <v>168</v>
      </c>
      <c r="B59" s="5" t="s">
        <v>169</v>
      </c>
      <c r="C59" s="48" t="s">
        <v>20</v>
      </c>
      <c r="D59" s="51">
        <v>6.6400000000000006</v>
      </c>
      <c r="E59" s="86"/>
      <c r="F59" s="86">
        <f>+E59*D59</f>
        <v>0</v>
      </c>
    </row>
    <row r="60" spans="1:6" s="1" customFormat="1" x14ac:dyDescent="0.3">
      <c r="A60" s="46"/>
      <c r="B60" s="27" t="e">
        <f ca="1">CONCATENATE(C59)&amp;+([1]!MajChiflettva(E59))</f>
        <v>#NAME?</v>
      </c>
      <c r="C60" s="49"/>
      <c r="D60" s="52"/>
      <c r="E60" s="87"/>
      <c r="F60" s="87"/>
    </row>
    <row r="61" spans="1:6" s="1" customFormat="1" x14ac:dyDescent="0.3">
      <c r="A61" s="47"/>
      <c r="B61" s="6" t="s">
        <v>170</v>
      </c>
      <c r="C61" s="50"/>
      <c r="D61" s="53"/>
      <c r="E61" s="88"/>
      <c r="F61" s="88"/>
    </row>
    <row r="62" spans="1:6" s="1" customFormat="1" x14ac:dyDescent="0.3">
      <c r="A62" s="45" t="s">
        <v>171</v>
      </c>
      <c r="B62" s="5" t="s">
        <v>98</v>
      </c>
      <c r="C62" s="48" t="s">
        <v>17</v>
      </c>
      <c r="D62" s="51">
        <v>21.56</v>
      </c>
      <c r="E62" s="86"/>
      <c r="F62" s="86">
        <f>+E62*D62</f>
        <v>0</v>
      </c>
    </row>
    <row r="63" spans="1:6" s="1" customFormat="1" x14ac:dyDescent="0.3">
      <c r="A63" s="46"/>
      <c r="B63" s="27" t="e">
        <f ca="1">CONCATENATE(C62)&amp;+([1]!MajChiflettva(E62))</f>
        <v>#NAME?</v>
      </c>
      <c r="C63" s="49"/>
      <c r="D63" s="52"/>
      <c r="E63" s="87"/>
      <c r="F63" s="87"/>
    </row>
    <row r="64" spans="1:6" s="1" customFormat="1" x14ac:dyDescent="0.3">
      <c r="A64" s="47"/>
      <c r="B64" s="6" t="s">
        <v>172</v>
      </c>
      <c r="C64" s="50"/>
      <c r="D64" s="53"/>
      <c r="E64" s="88"/>
      <c r="F64" s="88"/>
    </row>
    <row r="65" spans="1:8" s="4" customFormat="1" ht="18" x14ac:dyDescent="0.3">
      <c r="A65" s="7"/>
      <c r="B65" s="60" t="s">
        <v>182</v>
      </c>
      <c r="C65" s="61"/>
      <c r="D65" s="61"/>
      <c r="E65" s="85"/>
      <c r="F65" s="17">
        <f t="shared" ref="F65" si="0">SUM(F50:F64)</f>
        <v>0</v>
      </c>
    </row>
    <row r="66" spans="1:8" s="1" customFormat="1" x14ac:dyDescent="0.3">
      <c r="A66" s="42" t="s">
        <v>173</v>
      </c>
      <c r="B66" s="43"/>
      <c r="C66" s="43"/>
      <c r="D66" s="43"/>
      <c r="E66" s="43"/>
      <c r="F66" s="44"/>
    </row>
    <row r="67" spans="1:8" s="1" customFormat="1" x14ac:dyDescent="0.3">
      <c r="A67" s="45" t="s">
        <v>62</v>
      </c>
      <c r="B67" s="5" t="s">
        <v>174</v>
      </c>
      <c r="C67" s="48" t="s">
        <v>9</v>
      </c>
      <c r="D67" s="51">
        <v>1</v>
      </c>
      <c r="E67" s="86"/>
      <c r="F67" s="89">
        <f>+E67*D67</f>
        <v>0</v>
      </c>
    </row>
    <row r="68" spans="1:8" s="1" customFormat="1" x14ac:dyDescent="0.3">
      <c r="A68" s="46"/>
      <c r="B68" s="27" t="e">
        <f ca="1">CONCATENATE(C67)&amp;+([4]!MajChiflettva(E67))</f>
        <v>#NAME?</v>
      </c>
      <c r="C68" s="49"/>
      <c r="D68" s="52"/>
      <c r="E68" s="87"/>
      <c r="F68" s="90"/>
    </row>
    <row r="69" spans="1:8" s="1" customFormat="1" x14ac:dyDescent="0.3">
      <c r="A69" s="47"/>
      <c r="B69" s="6" t="s">
        <v>175</v>
      </c>
      <c r="C69" s="50"/>
      <c r="D69" s="53"/>
      <c r="E69" s="88"/>
      <c r="F69" s="91"/>
    </row>
    <row r="70" spans="1:8" s="4" customFormat="1" ht="18" x14ac:dyDescent="0.3">
      <c r="A70" s="7"/>
      <c r="B70" s="60" t="s">
        <v>183</v>
      </c>
      <c r="C70" s="61"/>
      <c r="D70" s="61"/>
      <c r="E70" s="85"/>
      <c r="F70" s="17">
        <f>F67</f>
        <v>0</v>
      </c>
      <c r="H70" s="38"/>
    </row>
    <row r="71" spans="1:8" s="13" customFormat="1" ht="22.8" x14ac:dyDescent="0.4">
      <c r="B71" s="3"/>
      <c r="C71" s="3"/>
      <c r="D71" s="3"/>
      <c r="E71" s="19" t="s">
        <v>71</v>
      </c>
      <c r="F71" s="17">
        <f>F16+F48+F65+F70</f>
        <v>0</v>
      </c>
      <c r="G71" s="14"/>
    </row>
    <row r="72" spans="1:8" ht="17.399999999999999" x14ac:dyDescent="0.3">
      <c r="E72" s="19" t="s">
        <v>72</v>
      </c>
      <c r="F72" s="17">
        <f>F71*8%</f>
        <v>0</v>
      </c>
    </row>
    <row r="73" spans="1:8" ht="17.399999999999999" x14ac:dyDescent="0.3">
      <c r="E73" s="19" t="s">
        <v>73</v>
      </c>
      <c r="F73" s="17">
        <f>F71+F72</f>
        <v>0</v>
      </c>
    </row>
    <row r="74" spans="1:8" x14ac:dyDescent="0.3">
      <c r="E74" s="15"/>
    </row>
    <row r="76" spans="1:8" x14ac:dyDescent="0.3">
      <c r="F76" s="16"/>
    </row>
    <row r="77" spans="1:8" x14ac:dyDescent="0.3">
      <c r="F77" s="15"/>
    </row>
  </sheetData>
  <mergeCells count="97">
    <mergeCell ref="A1:F1"/>
    <mergeCell ref="A2:F2"/>
    <mergeCell ref="A3:F3"/>
    <mergeCell ref="A4:F4"/>
    <mergeCell ref="A5:F5"/>
    <mergeCell ref="A6:F6"/>
    <mergeCell ref="A7:F7"/>
    <mergeCell ref="A9:F9"/>
    <mergeCell ref="A10:A12"/>
    <mergeCell ref="C10:C12"/>
    <mergeCell ref="D10:D12"/>
    <mergeCell ref="E10:E12"/>
    <mergeCell ref="F10:F12"/>
    <mergeCell ref="A13:A15"/>
    <mergeCell ref="C13:C15"/>
    <mergeCell ref="D13:D15"/>
    <mergeCell ref="E13:E15"/>
    <mergeCell ref="F13:F15"/>
    <mergeCell ref="B16:E16"/>
    <mergeCell ref="A17:F17"/>
    <mergeCell ref="A19:A21"/>
    <mergeCell ref="C19:C21"/>
    <mergeCell ref="D19:D21"/>
    <mergeCell ref="E19:E21"/>
    <mergeCell ref="F19:F21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28:E28"/>
    <mergeCell ref="A30:A32"/>
    <mergeCell ref="C30:C32"/>
    <mergeCell ref="D30:D32"/>
    <mergeCell ref="E30:E32"/>
    <mergeCell ref="F30:F32"/>
    <mergeCell ref="A39:A41"/>
    <mergeCell ref="C39:C41"/>
    <mergeCell ref="D39:D41"/>
    <mergeCell ref="E39:E41"/>
    <mergeCell ref="F39:F41"/>
    <mergeCell ref="A36:A38"/>
    <mergeCell ref="C36:C38"/>
    <mergeCell ref="D36:D38"/>
    <mergeCell ref="E36:E38"/>
    <mergeCell ref="F36:F38"/>
    <mergeCell ref="C33:C35"/>
    <mergeCell ref="D33:D35"/>
    <mergeCell ref="E33:E35"/>
    <mergeCell ref="F33:F35"/>
    <mergeCell ref="B42:E42"/>
    <mergeCell ref="A44:A46"/>
    <mergeCell ref="C44:C46"/>
    <mergeCell ref="D44:D46"/>
    <mergeCell ref="E44:E46"/>
    <mergeCell ref="F44:F46"/>
    <mergeCell ref="B47:E47"/>
    <mergeCell ref="B48:E48"/>
    <mergeCell ref="A49:F49"/>
    <mergeCell ref="A50:A52"/>
    <mergeCell ref="C50:C52"/>
    <mergeCell ref="D50:D52"/>
    <mergeCell ref="E50:E52"/>
    <mergeCell ref="F50:F52"/>
    <mergeCell ref="A56:A58"/>
    <mergeCell ref="C56:C58"/>
    <mergeCell ref="D56:D58"/>
    <mergeCell ref="E56:E58"/>
    <mergeCell ref="F56:F58"/>
    <mergeCell ref="A53:A55"/>
    <mergeCell ref="C53:C55"/>
    <mergeCell ref="D53:D55"/>
    <mergeCell ref="E53:E55"/>
    <mergeCell ref="F53:F55"/>
    <mergeCell ref="A62:A64"/>
    <mergeCell ref="C62:C64"/>
    <mergeCell ref="D62:D64"/>
    <mergeCell ref="E62:E64"/>
    <mergeCell ref="F62:F64"/>
    <mergeCell ref="A59:A61"/>
    <mergeCell ref="C59:C61"/>
    <mergeCell ref="D59:D61"/>
    <mergeCell ref="E59:E61"/>
    <mergeCell ref="F59:F61"/>
    <mergeCell ref="B70:E70"/>
    <mergeCell ref="B65:E65"/>
    <mergeCell ref="A66:F66"/>
    <mergeCell ref="A67:A69"/>
    <mergeCell ref="C67:C69"/>
    <mergeCell ref="D67:D69"/>
    <mergeCell ref="E67:E69"/>
    <mergeCell ref="F67:F6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62BC0-0A43-415F-9B57-E8523FE3E96B}">
  <dimension ref="A1:G119"/>
  <sheetViews>
    <sheetView zoomScaleNormal="100" workbookViewId="0">
      <pane ySplit="8" topLeftCell="A84" activePane="bottomLeft" state="frozen"/>
      <selection pane="bottomLeft" activeCell="B93" sqref="B93:E93"/>
    </sheetView>
  </sheetViews>
  <sheetFormatPr baseColWidth="10" defaultColWidth="9.109375" defaultRowHeight="15.6" x14ac:dyDescent="0.3"/>
  <cols>
    <col min="1" max="1" width="8.6640625" style="3" customWidth="1"/>
    <col min="2" max="2" width="74.6640625" style="3" customWidth="1"/>
    <col min="3" max="3" width="8" style="3" bestFit="1" customWidth="1"/>
    <col min="4" max="4" width="7.33203125" style="3" bestFit="1" customWidth="1"/>
    <col min="5" max="5" width="17.33203125" style="3" bestFit="1" customWidth="1"/>
    <col min="6" max="6" width="20.6640625" style="3" customWidth="1"/>
    <col min="7" max="7" width="28.88671875" style="3" customWidth="1"/>
    <col min="8" max="245" width="9.109375" style="3"/>
    <col min="246" max="246" width="8.6640625" style="3" customWidth="1"/>
    <col min="247" max="247" width="74.6640625" style="3" customWidth="1"/>
    <col min="248" max="248" width="8" style="3" bestFit="1" customWidth="1"/>
    <col min="249" max="249" width="7.33203125" style="3" bestFit="1" customWidth="1"/>
    <col min="250" max="250" width="13.33203125" style="3" customWidth="1"/>
    <col min="251" max="251" width="20.6640625" style="3" customWidth="1"/>
    <col min="252" max="260" width="0" style="3" hidden="1" customWidth="1"/>
    <col min="261" max="261" width="0.109375" style="3" customWidth="1"/>
    <col min="262" max="262" width="13" style="3" bestFit="1" customWidth="1"/>
    <col min="263" max="263" width="28.88671875" style="3" customWidth="1"/>
    <col min="264" max="501" width="9.109375" style="3"/>
    <col min="502" max="502" width="8.6640625" style="3" customWidth="1"/>
    <col min="503" max="503" width="74.6640625" style="3" customWidth="1"/>
    <col min="504" max="504" width="8" style="3" bestFit="1" customWidth="1"/>
    <col min="505" max="505" width="7.33203125" style="3" bestFit="1" customWidth="1"/>
    <col min="506" max="506" width="13.33203125" style="3" customWidth="1"/>
    <col min="507" max="507" width="20.6640625" style="3" customWidth="1"/>
    <col min="508" max="516" width="0" style="3" hidden="1" customWidth="1"/>
    <col min="517" max="517" width="0.109375" style="3" customWidth="1"/>
    <col min="518" max="518" width="13" style="3" bestFit="1" customWidth="1"/>
    <col min="519" max="519" width="28.88671875" style="3" customWidth="1"/>
    <col min="520" max="757" width="9.109375" style="3"/>
    <col min="758" max="758" width="8.6640625" style="3" customWidth="1"/>
    <col min="759" max="759" width="74.6640625" style="3" customWidth="1"/>
    <col min="760" max="760" width="8" style="3" bestFit="1" customWidth="1"/>
    <col min="761" max="761" width="7.33203125" style="3" bestFit="1" customWidth="1"/>
    <col min="762" max="762" width="13.33203125" style="3" customWidth="1"/>
    <col min="763" max="763" width="20.6640625" style="3" customWidth="1"/>
    <col min="764" max="772" width="0" style="3" hidden="1" customWidth="1"/>
    <col min="773" max="773" width="0.109375" style="3" customWidth="1"/>
    <col min="774" max="774" width="13" style="3" bestFit="1" customWidth="1"/>
    <col min="775" max="775" width="28.88671875" style="3" customWidth="1"/>
    <col min="776" max="1013" width="9.109375" style="3"/>
    <col min="1014" max="1014" width="8.6640625" style="3" customWidth="1"/>
    <col min="1015" max="1015" width="74.6640625" style="3" customWidth="1"/>
    <col min="1016" max="1016" width="8" style="3" bestFit="1" customWidth="1"/>
    <col min="1017" max="1017" width="7.33203125" style="3" bestFit="1" customWidth="1"/>
    <col min="1018" max="1018" width="13.33203125" style="3" customWidth="1"/>
    <col min="1019" max="1019" width="20.6640625" style="3" customWidth="1"/>
    <col min="1020" max="1028" width="0" style="3" hidden="1" customWidth="1"/>
    <col min="1029" max="1029" width="0.109375" style="3" customWidth="1"/>
    <col min="1030" max="1030" width="13" style="3" bestFit="1" customWidth="1"/>
    <col min="1031" max="1031" width="28.88671875" style="3" customWidth="1"/>
    <col min="1032" max="1269" width="9.109375" style="3"/>
    <col min="1270" max="1270" width="8.6640625" style="3" customWidth="1"/>
    <col min="1271" max="1271" width="74.6640625" style="3" customWidth="1"/>
    <col min="1272" max="1272" width="8" style="3" bestFit="1" customWidth="1"/>
    <col min="1273" max="1273" width="7.33203125" style="3" bestFit="1" customWidth="1"/>
    <col min="1274" max="1274" width="13.33203125" style="3" customWidth="1"/>
    <col min="1275" max="1275" width="20.6640625" style="3" customWidth="1"/>
    <col min="1276" max="1284" width="0" style="3" hidden="1" customWidth="1"/>
    <col min="1285" max="1285" width="0.109375" style="3" customWidth="1"/>
    <col min="1286" max="1286" width="13" style="3" bestFit="1" customWidth="1"/>
    <col min="1287" max="1287" width="28.88671875" style="3" customWidth="1"/>
    <col min="1288" max="1525" width="9.109375" style="3"/>
    <col min="1526" max="1526" width="8.6640625" style="3" customWidth="1"/>
    <col min="1527" max="1527" width="74.6640625" style="3" customWidth="1"/>
    <col min="1528" max="1528" width="8" style="3" bestFit="1" customWidth="1"/>
    <col min="1529" max="1529" width="7.33203125" style="3" bestFit="1" customWidth="1"/>
    <col min="1530" max="1530" width="13.33203125" style="3" customWidth="1"/>
    <col min="1531" max="1531" width="20.6640625" style="3" customWidth="1"/>
    <col min="1532" max="1540" width="0" style="3" hidden="1" customWidth="1"/>
    <col min="1541" max="1541" width="0.109375" style="3" customWidth="1"/>
    <col min="1542" max="1542" width="13" style="3" bestFit="1" customWidth="1"/>
    <col min="1543" max="1543" width="28.88671875" style="3" customWidth="1"/>
    <col min="1544" max="1781" width="9.109375" style="3"/>
    <col min="1782" max="1782" width="8.6640625" style="3" customWidth="1"/>
    <col min="1783" max="1783" width="74.6640625" style="3" customWidth="1"/>
    <col min="1784" max="1784" width="8" style="3" bestFit="1" customWidth="1"/>
    <col min="1785" max="1785" width="7.33203125" style="3" bestFit="1" customWidth="1"/>
    <col min="1786" max="1786" width="13.33203125" style="3" customWidth="1"/>
    <col min="1787" max="1787" width="20.6640625" style="3" customWidth="1"/>
    <col min="1788" max="1796" width="0" style="3" hidden="1" customWidth="1"/>
    <col min="1797" max="1797" width="0.109375" style="3" customWidth="1"/>
    <col min="1798" max="1798" width="13" style="3" bestFit="1" customWidth="1"/>
    <col min="1799" max="1799" width="28.88671875" style="3" customWidth="1"/>
    <col min="1800" max="2037" width="9.109375" style="3"/>
    <col min="2038" max="2038" width="8.6640625" style="3" customWidth="1"/>
    <col min="2039" max="2039" width="74.6640625" style="3" customWidth="1"/>
    <col min="2040" max="2040" width="8" style="3" bestFit="1" customWidth="1"/>
    <col min="2041" max="2041" width="7.33203125" style="3" bestFit="1" customWidth="1"/>
    <col min="2042" max="2042" width="13.33203125" style="3" customWidth="1"/>
    <col min="2043" max="2043" width="20.6640625" style="3" customWidth="1"/>
    <col min="2044" max="2052" width="0" style="3" hidden="1" customWidth="1"/>
    <col min="2053" max="2053" width="0.109375" style="3" customWidth="1"/>
    <col min="2054" max="2054" width="13" style="3" bestFit="1" customWidth="1"/>
    <col min="2055" max="2055" width="28.88671875" style="3" customWidth="1"/>
    <col min="2056" max="2293" width="9.109375" style="3"/>
    <col min="2294" max="2294" width="8.6640625" style="3" customWidth="1"/>
    <col min="2295" max="2295" width="74.6640625" style="3" customWidth="1"/>
    <col min="2296" max="2296" width="8" style="3" bestFit="1" customWidth="1"/>
    <col min="2297" max="2297" width="7.33203125" style="3" bestFit="1" customWidth="1"/>
    <col min="2298" max="2298" width="13.33203125" style="3" customWidth="1"/>
    <col min="2299" max="2299" width="20.6640625" style="3" customWidth="1"/>
    <col min="2300" max="2308" width="0" style="3" hidden="1" customWidth="1"/>
    <col min="2309" max="2309" width="0.109375" style="3" customWidth="1"/>
    <col min="2310" max="2310" width="13" style="3" bestFit="1" customWidth="1"/>
    <col min="2311" max="2311" width="28.88671875" style="3" customWidth="1"/>
    <col min="2312" max="2549" width="9.109375" style="3"/>
    <col min="2550" max="2550" width="8.6640625" style="3" customWidth="1"/>
    <col min="2551" max="2551" width="74.6640625" style="3" customWidth="1"/>
    <col min="2552" max="2552" width="8" style="3" bestFit="1" customWidth="1"/>
    <col min="2553" max="2553" width="7.33203125" style="3" bestFit="1" customWidth="1"/>
    <col min="2554" max="2554" width="13.33203125" style="3" customWidth="1"/>
    <col min="2555" max="2555" width="20.6640625" style="3" customWidth="1"/>
    <col min="2556" max="2564" width="0" style="3" hidden="1" customWidth="1"/>
    <col min="2565" max="2565" width="0.109375" style="3" customWidth="1"/>
    <col min="2566" max="2566" width="13" style="3" bestFit="1" customWidth="1"/>
    <col min="2567" max="2567" width="28.88671875" style="3" customWidth="1"/>
    <col min="2568" max="2805" width="9.109375" style="3"/>
    <col min="2806" max="2806" width="8.6640625" style="3" customWidth="1"/>
    <col min="2807" max="2807" width="74.6640625" style="3" customWidth="1"/>
    <col min="2808" max="2808" width="8" style="3" bestFit="1" customWidth="1"/>
    <col min="2809" max="2809" width="7.33203125" style="3" bestFit="1" customWidth="1"/>
    <col min="2810" max="2810" width="13.33203125" style="3" customWidth="1"/>
    <col min="2811" max="2811" width="20.6640625" style="3" customWidth="1"/>
    <col min="2812" max="2820" width="0" style="3" hidden="1" customWidth="1"/>
    <col min="2821" max="2821" width="0.109375" style="3" customWidth="1"/>
    <col min="2822" max="2822" width="13" style="3" bestFit="1" customWidth="1"/>
    <col min="2823" max="2823" width="28.88671875" style="3" customWidth="1"/>
    <col min="2824" max="3061" width="9.109375" style="3"/>
    <col min="3062" max="3062" width="8.6640625" style="3" customWidth="1"/>
    <col min="3063" max="3063" width="74.6640625" style="3" customWidth="1"/>
    <col min="3064" max="3064" width="8" style="3" bestFit="1" customWidth="1"/>
    <col min="3065" max="3065" width="7.33203125" style="3" bestFit="1" customWidth="1"/>
    <col min="3066" max="3066" width="13.33203125" style="3" customWidth="1"/>
    <col min="3067" max="3067" width="20.6640625" style="3" customWidth="1"/>
    <col min="3068" max="3076" width="0" style="3" hidden="1" customWidth="1"/>
    <col min="3077" max="3077" width="0.109375" style="3" customWidth="1"/>
    <col min="3078" max="3078" width="13" style="3" bestFit="1" customWidth="1"/>
    <col min="3079" max="3079" width="28.88671875" style="3" customWidth="1"/>
    <col min="3080" max="3317" width="9.109375" style="3"/>
    <col min="3318" max="3318" width="8.6640625" style="3" customWidth="1"/>
    <col min="3319" max="3319" width="74.6640625" style="3" customWidth="1"/>
    <col min="3320" max="3320" width="8" style="3" bestFit="1" customWidth="1"/>
    <col min="3321" max="3321" width="7.33203125" style="3" bestFit="1" customWidth="1"/>
    <col min="3322" max="3322" width="13.33203125" style="3" customWidth="1"/>
    <col min="3323" max="3323" width="20.6640625" style="3" customWidth="1"/>
    <col min="3324" max="3332" width="0" style="3" hidden="1" customWidth="1"/>
    <col min="3333" max="3333" width="0.109375" style="3" customWidth="1"/>
    <col min="3334" max="3334" width="13" style="3" bestFit="1" customWidth="1"/>
    <col min="3335" max="3335" width="28.88671875" style="3" customWidth="1"/>
    <col min="3336" max="3573" width="9.109375" style="3"/>
    <col min="3574" max="3574" width="8.6640625" style="3" customWidth="1"/>
    <col min="3575" max="3575" width="74.6640625" style="3" customWidth="1"/>
    <col min="3576" max="3576" width="8" style="3" bestFit="1" customWidth="1"/>
    <col min="3577" max="3577" width="7.33203125" style="3" bestFit="1" customWidth="1"/>
    <col min="3578" max="3578" width="13.33203125" style="3" customWidth="1"/>
    <col min="3579" max="3579" width="20.6640625" style="3" customWidth="1"/>
    <col min="3580" max="3588" width="0" style="3" hidden="1" customWidth="1"/>
    <col min="3589" max="3589" width="0.109375" style="3" customWidth="1"/>
    <col min="3590" max="3590" width="13" style="3" bestFit="1" customWidth="1"/>
    <col min="3591" max="3591" width="28.88671875" style="3" customWidth="1"/>
    <col min="3592" max="3829" width="9.109375" style="3"/>
    <col min="3830" max="3830" width="8.6640625" style="3" customWidth="1"/>
    <col min="3831" max="3831" width="74.6640625" style="3" customWidth="1"/>
    <col min="3832" max="3832" width="8" style="3" bestFit="1" customWidth="1"/>
    <col min="3833" max="3833" width="7.33203125" style="3" bestFit="1" customWidth="1"/>
    <col min="3834" max="3834" width="13.33203125" style="3" customWidth="1"/>
    <col min="3835" max="3835" width="20.6640625" style="3" customWidth="1"/>
    <col min="3836" max="3844" width="0" style="3" hidden="1" customWidth="1"/>
    <col min="3845" max="3845" width="0.109375" style="3" customWidth="1"/>
    <col min="3846" max="3846" width="13" style="3" bestFit="1" customWidth="1"/>
    <col min="3847" max="3847" width="28.88671875" style="3" customWidth="1"/>
    <col min="3848" max="4085" width="9.109375" style="3"/>
    <col min="4086" max="4086" width="8.6640625" style="3" customWidth="1"/>
    <col min="4087" max="4087" width="74.6640625" style="3" customWidth="1"/>
    <col min="4088" max="4088" width="8" style="3" bestFit="1" customWidth="1"/>
    <col min="4089" max="4089" width="7.33203125" style="3" bestFit="1" customWidth="1"/>
    <col min="4090" max="4090" width="13.33203125" style="3" customWidth="1"/>
    <col min="4091" max="4091" width="20.6640625" style="3" customWidth="1"/>
    <col min="4092" max="4100" width="0" style="3" hidden="1" customWidth="1"/>
    <col min="4101" max="4101" width="0.109375" style="3" customWidth="1"/>
    <col min="4102" max="4102" width="13" style="3" bestFit="1" customWidth="1"/>
    <col min="4103" max="4103" width="28.88671875" style="3" customWidth="1"/>
    <col min="4104" max="4341" width="9.109375" style="3"/>
    <col min="4342" max="4342" width="8.6640625" style="3" customWidth="1"/>
    <col min="4343" max="4343" width="74.6640625" style="3" customWidth="1"/>
    <col min="4344" max="4344" width="8" style="3" bestFit="1" customWidth="1"/>
    <col min="4345" max="4345" width="7.33203125" style="3" bestFit="1" customWidth="1"/>
    <col min="4346" max="4346" width="13.33203125" style="3" customWidth="1"/>
    <col min="4347" max="4347" width="20.6640625" style="3" customWidth="1"/>
    <col min="4348" max="4356" width="0" style="3" hidden="1" customWidth="1"/>
    <col min="4357" max="4357" width="0.109375" style="3" customWidth="1"/>
    <col min="4358" max="4358" width="13" style="3" bestFit="1" customWidth="1"/>
    <col min="4359" max="4359" width="28.88671875" style="3" customWidth="1"/>
    <col min="4360" max="4597" width="9.109375" style="3"/>
    <col min="4598" max="4598" width="8.6640625" style="3" customWidth="1"/>
    <col min="4599" max="4599" width="74.6640625" style="3" customWidth="1"/>
    <col min="4600" max="4600" width="8" style="3" bestFit="1" customWidth="1"/>
    <col min="4601" max="4601" width="7.33203125" style="3" bestFit="1" customWidth="1"/>
    <col min="4602" max="4602" width="13.33203125" style="3" customWidth="1"/>
    <col min="4603" max="4603" width="20.6640625" style="3" customWidth="1"/>
    <col min="4604" max="4612" width="0" style="3" hidden="1" customWidth="1"/>
    <col min="4613" max="4613" width="0.109375" style="3" customWidth="1"/>
    <col min="4614" max="4614" width="13" style="3" bestFit="1" customWidth="1"/>
    <col min="4615" max="4615" width="28.88671875" style="3" customWidth="1"/>
    <col min="4616" max="4853" width="9.109375" style="3"/>
    <col min="4854" max="4854" width="8.6640625" style="3" customWidth="1"/>
    <col min="4855" max="4855" width="74.6640625" style="3" customWidth="1"/>
    <col min="4856" max="4856" width="8" style="3" bestFit="1" customWidth="1"/>
    <col min="4857" max="4857" width="7.33203125" style="3" bestFit="1" customWidth="1"/>
    <col min="4858" max="4858" width="13.33203125" style="3" customWidth="1"/>
    <col min="4859" max="4859" width="20.6640625" style="3" customWidth="1"/>
    <col min="4860" max="4868" width="0" style="3" hidden="1" customWidth="1"/>
    <col min="4869" max="4869" width="0.109375" style="3" customWidth="1"/>
    <col min="4870" max="4870" width="13" style="3" bestFit="1" customWidth="1"/>
    <col min="4871" max="4871" width="28.88671875" style="3" customWidth="1"/>
    <col min="4872" max="5109" width="9.109375" style="3"/>
    <col min="5110" max="5110" width="8.6640625" style="3" customWidth="1"/>
    <col min="5111" max="5111" width="74.6640625" style="3" customWidth="1"/>
    <col min="5112" max="5112" width="8" style="3" bestFit="1" customWidth="1"/>
    <col min="5113" max="5113" width="7.33203125" style="3" bestFit="1" customWidth="1"/>
    <col min="5114" max="5114" width="13.33203125" style="3" customWidth="1"/>
    <col min="5115" max="5115" width="20.6640625" style="3" customWidth="1"/>
    <col min="5116" max="5124" width="0" style="3" hidden="1" customWidth="1"/>
    <col min="5125" max="5125" width="0.109375" style="3" customWidth="1"/>
    <col min="5126" max="5126" width="13" style="3" bestFit="1" customWidth="1"/>
    <col min="5127" max="5127" width="28.88671875" style="3" customWidth="1"/>
    <col min="5128" max="5365" width="9.109375" style="3"/>
    <col min="5366" max="5366" width="8.6640625" style="3" customWidth="1"/>
    <col min="5367" max="5367" width="74.6640625" style="3" customWidth="1"/>
    <col min="5368" max="5368" width="8" style="3" bestFit="1" customWidth="1"/>
    <col min="5369" max="5369" width="7.33203125" style="3" bestFit="1" customWidth="1"/>
    <col min="5370" max="5370" width="13.33203125" style="3" customWidth="1"/>
    <col min="5371" max="5371" width="20.6640625" style="3" customWidth="1"/>
    <col min="5372" max="5380" width="0" style="3" hidden="1" customWidth="1"/>
    <col min="5381" max="5381" width="0.109375" style="3" customWidth="1"/>
    <col min="5382" max="5382" width="13" style="3" bestFit="1" customWidth="1"/>
    <col min="5383" max="5383" width="28.88671875" style="3" customWidth="1"/>
    <col min="5384" max="5621" width="9.109375" style="3"/>
    <col min="5622" max="5622" width="8.6640625" style="3" customWidth="1"/>
    <col min="5623" max="5623" width="74.6640625" style="3" customWidth="1"/>
    <col min="5624" max="5624" width="8" style="3" bestFit="1" customWidth="1"/>
    <col min="5625" max="5625" width="7.33203125" style="3" bestFit="1" customWidth="1"/>
    <col min="5626" max="5626" width="13.33203125" style="3" customWidth="1"/>
    <col min="5627" max="5627" width="20.6640625" style="3" customWidth="1"/>
    <col min="5628" max="5636" width="0" style="3" hidden="1" customWidth="1"/>
    <col min="5637" max="5637" width="0.109375" style="3" customWidth="1"/>
    <col min="5638" max="5638" width="13" style="3" bestFit="1" customWidth="1"/>
    <col min="5639" max="5639" width="28.88671875" style="3" customWidth="1"/>
    <col min="5640" max="5877" width="9.109375" style="3"/>
    <col min="5878" max="5878" width="8.6640625" style="3" customWidth="1"/>
    <col min="5879" max="5879" width="74.6640625" style="3" customWidth="1"/>
    <col min="5880" max="5880" width="8" style="3" bestFit="1" customWidth="1"/>
    <col min="5881" max="5881" width="7.33203125" style="3" bestFit="1" customWidth="1"/>
    <col min="5882" max="5882" width="13.33203125" style="3" customWidth="1"/>
    <col min="5883" max="5883" width="20.6640625" style="3" customWidth="1"/>
    <col min="5884" max="5892" width="0" style="3" hidden="1" customWidth="1"/>
    <col min="5893" max="5893" width="0.109375" style="3" customWidth="1"/>
    <col min="5894" max="5894" width="13" style="3" bestFit="1" customWidth="1"/>
    <col min="5895" max="5895" width="28.88671875" style="3" customWidth="1"/>
    <col min="5896" max="6133" width="9.109375" style="3"/>
    <col min="6134" max="6134" width="8.6640625" style="3" customWidth="1"/>
    <col min="6135" max="6135" width="74.6640625" style="3" customWidth="1"/>
    <col min="6136" max="6136" width="8" style="3" bestFit="1" customWidth="1"/>
    <col min="6137" max="6137" width="7.33203125" style="3" bestFit="1" customWidth="1"/>
    <col min="6138" max="6138" width="13.33203125" style="3" customWidth="1"/>
    <col min="6139" max="6139" width="20.6640625" style="3" customWidth="1"/>
    <col min="6140" max="6148" width="0" style="3" hidden="1" customWidth="1"/>
    <col min="6149" max="6149" width="0.109375" style="3" customWidth="1"/>
    <col min="6150" max="6150" width="13" style="3" bestFit="1" customWidth="1"/>
    <col min="6151" max="6151" width="28.88671875" style="3" customWidth="1"/>
    <col min="6152" max="6389" width="9.109375" style="3"/>
    <col min="6390" max="6390" width="8.6640625" style="3" customWidth="1"/>
    <col min="6391" max="6391" width="74.6640625" style="3" customWidth="1"/>
    <col min="6392" max="6392" width="8" style="3" bestFit="1" customWidth="1"/>
    <col min="6393" max="6393" width="7.33203125" style="3" bestFit="1" customWidth="1"/>
    <col min="6394" max="6394" width="13.33203125" style="3" customWidth="1"/>
    <col min="6395" max="6395" width="20.6640625" style="3" customWidth="1"/>
    <col min="6396" max="6404" width="0" style="3" hidden="1" customWidth="1"/>
    <col min="6405" max="6405" width="0.109375" style="3" customWidth="1"/>
    <col min="6406" max="6406" width="13" style="3" bestFit="1" customWidth="1"/>
    <col min="6407" max="6407" width="28.88671875" style="3" customWidth="1"/>
    <col min="6408" max="6645" width="9.109375" style="3"/>
    <col min="6646" max="6646" width="8.6640625" style="3" customWidth="1"/>
    <col min="6647" max="6647" width="74.6640625" style="3" customWidth="1"/>
    <col min="6648" max="6648" width="8" style="3" bestFit="1" customWidth="1"/>
    <col min="6649" max="6649" width="7.33203125" style="3" bestFit="1" customWidth="1"/>
    <col min="6650" max="6650" width="13.33203125" style="3" customWidth="1"/>
    <col min="6651" max="6651" width="20.6640625" style="3" customWidth="1"/>
    <col min="6652" max="6660" width="0" style="3" hidden="1" customWidth="1"/>
    <col min="6661" max="6661" width="0.109375" style="3" customWidth="1"/>
    <col min="6662" max="6662" width="13" style="3" bestFit="1" customWidth="1"/>
    <col min="6663" max="6663" width="28.88671875" style="3" customWidth="1"/>
    <col min="6664" max="6901" width="9.109375" style="3"/>
    <col min="6902" max="6902" width="8.6640625" style="3" customWidth="1"/>
    <col min="6903" max="6903" width="74.6640625" style="3" customWidth="1"/>
    <col min="6904" max="6904" width="8" style="3" bestFit="1" customWidth="1"/>
    <col min="6905" max="6905" width="7.33203125" style="3" bestFit="1" customWidth="1"/>
    <col min="6906" max="6906" width="13.33203125" style="3" customWidth="1"/>
    <col min="6907" max="6907" width="20.6640625" style="3" customWidth="1"/>
    <col min="6908" max="6916" width="0" style="3" hidden="1" customWidth="1"/>
    <col min="6917" max="6917" width="0.109375" style="3" customWidth="1"/>
    <col min="6918" max="6918" width="13" style="3" bestFit="1" customWidth="1"/>
    <col min="6919" max="6919" width="28.88671875" style="3" customWidth="1"/>
    <col min="6920" max="7157" width="9.109375" style="3"/>
    <col min="7158" max="7158" width="8.6640625" style="3" customWidth="1"/>
    <col min="7159" max="7159" width="74.6640625" style="3" customWidth="1"/>
    <col min="7160" max="7160" width="8" style="3" bestFit="1" customWidth="1"/>
    <col min="7161" max="7161" width="7.33203125" style="3" bestFit="1" customWidth="1"/>
    <col min="7162" max="7162" width="13.33203125" style="3" customWidth="1"/>
    <col min="7163" max="7163" width="20.6640625" style="3" customWidth="1"/>
    <col min="7164" max="7172" width="0" style="3" hidden="1" customWidth="1"/>
    <col min="7173" max="7173" width="0.109375" style="3" customWidth="1"/>
    <col min="7174" max="7174" width="13" style="3" bestFit="1" customWidth="1"/>
    <col min="7175" max="7175" width="28.88671875" style="3" customWidth="1"/>
    <col min="7176" max="7413" width="9.109375" style="3"/>
    <col min="7414" max="7414" width="8.6640625" style="3" customWidth="1"/>
    <col min="7415" max="7415" width="74.6640625" style="3" customWidth="1"/>
    <col min="7416" max="7416" width="8" style="3" bestFit="1" customWidth="1"/>
    <col min="7417" max="7417" width="7.33203125" style="3" bestFit="1" customWidth="1"/>
    <col min="7418" max="7418" width="13.33203125" style="3" customWidth="1"/>
    <col min="7419" max="7419" width="20.6640625" style="3" customWidth="1"/>
    <col min="7420" max="7428" width="0" style="3" hidden="1" customWidth="1"/>
    <col min="7429" max="7429" width="0.109375" style="3" customWidth="1"/>
    <col min="7430" max="7430" width="13" style="3" bestFit="1" customWidth="1"/>
    <col min="7431" max="7431" width="28.88671875" style="3" customWidth="1"/>
    <col min="7432" max="7669" width="9.109375" style="3"/>
    <col min="7670" max="7670" width="8.6640625" style="3" customWidth="1"/>
    <col min="7671" max="7671" width="74.6640625" style="3" customWidth="1"/>
    <col min="7672" max="7672" width="8" style="3" bestFit="1" customWidth="1"/>
    <col min="7673" max="7673" width="7.33203125" style="3" bestFit="1" customWidth="1"/>
    <col min="7674" max="7674" width="13.33203125" style="3" customWidth="1"/>
    <col min="7675" max="7675" width="20.6640625" style="3" customWidth="1"/>
    <col min="7676" max="7684" width="0" style="3" hidden="1" customWidth="1"/>
    <col min="7685" max="7685" width="0.109375" style="3" customWidth="1"/>
    <col min="7686" max="7686" width="13" style="3" bestFit="1" customWidth="1"/>
    <col min="7687" max="7687" width="28.88671875" style="3" customWidth="1"/>
    <col min="7688" max="7925" width="9.109375" style="3"/>
    <col min="7926" max="7926" width="8.6640625" style="3" customWidth="1"/>
    <col min="7927" max="7927" width="74.6640625" style="3" customWidth="1"/>
    <col min="7928" max="7928" width="8" style="3" bestFit="1" customWidth="1"/>
    <col min="7929" max="7929" width="7.33203125" style="3" bestFit="1" customWidth="1"/>
    <col min="7930" max="7930" width="13.33203125" style="3" customWidth="1"/>
    <col min="7931" max="7931" width="20.6640625" style="3" customWidth="1"/>
    <col min="7932" max="7940" width="0" style="3" hidden="1" customWidth="1"/>
    <col min="7941" max="7941" width="0.109375" style="3" customWidth="1"/>
    <col min="7942" max="7942" width="13" style="3" bestFit="1" customWidth="1"/>
    <col min="7943" max="7943" width="28.88671875" style="3" customWidth="1"/>
    <col min="7944" max="8181" width="9.109375" style="3"/>
    <col min="8182" max="8182" width="8.6640625" style="3" customWidth="1"/>
    <col min="8183" max="8183" width="74.6640625" style="3" customWidth="1"/>
    <col min="8184" max="8184" width="8" style="3" bestFit="1" customWidth="1"/>
    <col min="8185" max="8185" width="7.33203125" style="3" bestFit="1" customWidth="1"/>
    <col min="8186" max="8186" width="13.33203125" style="3" customWidth="1"/>
    <col min="8187" max="8187" width="20.6640625" style="3" customWidth="1"/>
    <col min="8188" max="8196" width="0" style="3" hidden="1" customWidth="1"/>
    <col min="8197" max="8197" width="0.109375" style="3" customWidth="1"/>
    <col min="8198" max="8198" width="13" style="3" bestFit="1" customWidth="1"/>
    <col min="8199" max="8199" width="28.88671875" style="3" customWidth="1"/>
    <col min="8200" max="8437" width="9.109375" style="3"/>
    <col min="8438" max="8438" width="8.6640625" style="3" customWidth="1"/>
    <col min="8439" max="8439" width="74.6640625" style="3" customWidth="1"/>
    <col min="8440" max="8440" width="8" style="3" bestFit="1" customWidth="1"/>
    <col min="8441" max="8441" width="7.33203125" style="3" bestFit="1" customWidth="1"/>
    <col min="8442" max="8442" width="13.33203125" style="3" customWidth="1"/>
    <col min="8443" max="8443" width="20.6640625" style="3" customWidth="1"/>
    <col min="8444" max="8452" width="0" style="3" hidden="1" customWidth="1"/>
    <col min="8453" max="8453" width="0.109375" style="3" customWidth="1"/>
    <col min="8454" max="8454" width="13" style="3" bestFit="1" customWidth="1"/>
    <col min="8455" max="8455" width="28.88671875" style="3" customWidth="1"/>
    <col min="8456" max="8693" width="9.109375" style="3"/>
    <col min="8694" max="8694" width="8.6640625" style="3" customWidth="1"/>
    <col min="8695" max="8695" width="74.6640625" style="3" customWidth="1"/>
    <col min="8696" max="8696" width="8" style="3" bestFit="1" customWidth="1"/>
    <col min="8697" max="8697" width="7.33203125" style="3" bestFit="1" customWidth="1"/>
    <col min="8698" max="8698" width="13.33203125" style="3" customWidth="1"/>
    <col min="8699" max="8699" width="20.6640625" style="3" customWidth="1"/>
    <col min="8700" max="8708" width="0" style="3" hidden="1" customWidth="1"/>
    <col min="8709" max="8709" width="0.109375" style="3" customWidth="1"/>
    <col min="8710" max="8710" width="13" style="3" bestFit="1" customWidth="1"/>
    <col min="8711" max="8711" width="28.88671875" style="3" customWidth="1"/>
    <col min="8712" max="8949" width="9.109375" style="3"/>
    <col min="8950" max="8950" width="8.6640625" style="3" customWidth="1"/>
    <col min="8951" max="8951" width="74.6640625" style="3" customWidth="1"/>
    <col min="8952" max="8952" width="8" style="3" bestFit="1" customWidth="1"/>
    <col min="8953" max="8953" width="7.33203125" style="3" bestFit="1" customWidth="1"/>
    <col min="8954" max="8954" width="13.33203125" style="3" customWidth="1"/>
    <col min="8955" max="8955" width="20.6640625" style="3" customWidth="1"/>
    <col min="8956" max="8964" width="0" style="3" hidden="1" customWidth="1"/>
    <col min="8965" max="8965" width="0.109375" style="3" customWidth="1"/>
    <col min="8966" max="8966" width="13" style="3" bestFit="1" customWidth="1"/>
    <col min="8967" max="8967" width="28.88671875" style="3" customWidth="1"/>
    <col min="8968" max="9205" width="9.109375" style="3"/>
    <col min="9206" max="9206" width="8.6640625" style="3" customWidth="1"/>
    <col min="9207" max="9207" width="74.6640625" style="3" customWidth="1"/>
    <col min="9208" max="9208" width="8" style="3" bestFit="1" customWidth="1"/>
    <col min="9209" max="9209" width="7.33203125" style="3" bestFit="1" customWidth="1"/>
    <col min="9210" max="9210" width="13.33203125" style="3" customWidth="1"/>
    <col min="9211" max="9211" width="20.6640625" style="3" customWidth="1"/>
    <col min="9212" max="9220" width="0" style="3" hidden="1" customWidth="1"/>
    <col min="9221" max="9221" width="0.109375" style="3" customWidth="1"/>
    <col min="9222" max="9222" width="13" style="3" bestFit="1" customWidth="1"/>
    <col min="9223" max="9223" width="28.88671875" style="3" customWidth="1"/>
    <col min="9224" max="9461" width="9.109375" style="3"/>
    <col min="9462" max="9462" width="8.6640625" style="3" customWidth="1"/>
    <col min="9463" max="9463" width="74.6640625" style="3" customWidth="1"/>
    <col min="9464" max="9464" width="8" style="3" bestFit="1" customWidth="1"/>
    <col min="9465" max="9465" width="7.33203125" style="3" bestFit="1" customWidth="1"/>
    <col min="9466" max="9466" width="13.33203125" style="3" customWidth="1"/>
    <col min="9467" max="9467" width="20.6640625" style="3" customWidth="1"/>
    <col min="9468" max="9476" width="0" style="3" hidden="1" customWidth="1"/>
    <col min="9477" max="9477" width="0.109375" style="3" customWidth="1"/>
    <col min="9478" max="9478" width="13" style="3" bestFit="1" customWidth="1"/>
    <col min="9479" max="9479" width="28.88671875" style="3" customWidth="1"/>
    <col min="9480" max="9717" width="9.109375" style="3"/>
    <col min="9718" max="9718" width="8.6640625" style="3" customWidth="1"/>
    <col min="9719" max="9719" width="74.6640625" style="3" customWidth="1"/>
    <col min="9720" max="9720" width="8" style="3" bestFit="1" customWidth="1"/>
    <col min="9721" max="9721" width="7.33203125" style="3" bestFit="1" customWidth="1"/>
    <col min="9722" max="9722" width="13.33203125" style="3" customWidth="1"/>
    <col min="9723" max="9723" width="20.6640625" style="3" customWidth="1"/>
    <col min="9724" max="9732" width="0" style="3" hidden="1" customWidth="1"/>
    <col min="9733" max="9733" width="0.109375" style="3" customWidth="1"/>
    <col min="9734" max="9734" width="13" style="3" bestFit="1" customWidth="1"/>
    <col min="9735" max="9735" width="28.88671875" style="3" customWidth="1"/>
    <col min="9736" max="9973" width="9.109375" style="3"/>
    <col min="9974" max="9974" width="8.6640625" style="3" customWidth="1"/>
    <col min="9975" max="9975" width="74.6640625" style="3" customWidth="1"/>
    <col min="9976" max="9976" width="8" style="3" bestFit="1" customWidth="1"/>
    <col min="9977" max="9977" width="7.33203125" style="3" bestFit="1" customWidth="1"/>
    <col min="9978" max="9978" width="13.33203125" style="3" customWidth="1"/>
    <col min="9979" max="9979" width="20.6640625" style="3" customWidth="1"/>
    <col min="9980" max="9988" width="0" style="3" hidden="1" customWidth="1"/>
    <col min="9989" max="9989" width="0.109375" style="3" customWidth="1"/>
    <col min="9990" max="9990" width="13" style="3" bestFit="1" customWidth="1"/>
    <col min="9991" max="9991" width="28.88671875" style="3" customWidth="1"/>
    <col min="9992" max="10229" width="9.109375" style="3"/>
    <col min="10230" max="10230" width="8.6640625" style="3" customWidth="1"/>
    <col min="10231" max="10231" width="74.6640625" style="3" customWidth="1"/>
    <col min="10232" max="10232" width="8" style="3" bestFit="1" customWidth="1"/>
    <col min="10233" max="10233" width="7.33203125" style="3" bestFit="1" customWidth="1"/>
    <col min="10234" max="10234" width="13.33203125" style="3" customWidth="1"/>
    <col min="10235" max="10235" width="20.6640625" style="3" customWidth="1"/>
    <col min="10236" max="10244" width="0" style="3" hidden="1" customWidth="1"/>
    <col min="10245" max="10245" width="0.109375" style="3" customWidth="1"/>
    <col min="10246" max="10246" width="13" style="3" bestFit="1" customWidth="1"/>
    <col min="10247" max="10247" width="28.88671875" style="3" customWidth="1"/>
    <col min="10248" max="10485" width="9.109375" style="3"/>
    <col min="10486" max="10486" width="8.6640625" style="3" customWidth="1"/>
    <col min="10487" max="10487" width="74.6640625" style="3" customWidth="1"/>
    <col min="10488" max="10488" width="8" style="3" bestFit="1" customWidth="1"/>
    <col min="10489" max="10489" width="7.33203125" style="3" bestFit="1" customWidth="1"/>
    <col min="10490" max="10490" width="13.33203125" style="3" customWidth="1"/>
    <col min="10491" max="10491" width="20.6640625" style="3" customWidth="1"/>
    <col min="10492" max="10500" width="0" style="3" hidden="1" customWidth="1"/>
    <col min="10501" max="10501" width="0.109375" style="3" customWidth="1"/>
    <col min="10502" max="10502" width="13" style="3" bestFit="1" customWidth="1"/>
    <col min="10503" max="10503" width="28.88671875" style="3" customWidth="1"/>
    <col min="10504" max="10741" width="9.109375" style="3"/>
    <col min="10742" max="10742" width="8.6640625" style="3" customWidth="1"/>
    <col min="10743" max="10743" width="74.6640625" style="3" customWidth="1"/>
    <col min="10744" max="10744" width="8" style="3" bestFit="1" customWidth="1"/>
    <col min="10745" max="10745" width="7.33203125" style="3" bestFit="1" customWidth="1"/>
    <col min="10746" max="10746" width="13.33203125" style="3" customWidth="1"/>
    <col min="10747" max="10747" width="20.6640625" style="3" customWidth="1"/>
    <col min="10748" max="10756" width="0" style="3" hidden="1" customWidth="1"/>
    <col min="10757" max="10757" width="0.109375" style="3" customWidth="1"/>
    <col min="10758" max="10758" width="13" style="3" bestFit="1" customWidth="1"/>
    <col min="10759" max="10759" width="28.88671875" style="3" customWidth="1"/>
    <col min="10760" max="10997" width="9.109375" style="3"/>
    <col min="10998" max="10998" width="8.6640625" style="3" customWidth="1"/>
    <col min="10999" max="10999" width="74.6640625" style="3" customWidth="1"/>
    <col min="11000" max="11000" width="8" style="3" bestFit="1" customWidth="1"/>
    <col min="11001" max="11001" width="7.33203125" style="3" bestFit="1" customWidth="1"/>
    <col min="11002" max="11002" width="13.33203125" style="3" customWidth="1"/>
    <col min="11003" max="11003" width="20.6640625" style="3" customWidth="1"/>
    <col min="11004" max="11012" width="0" style="3" hidden="1" customWidth="1"/>
    <col min="11013" max="11013" width="0.109375" style="3" customWidth="1"/>
    <col min="11014" max="11014" width="13" style="3" bestFit="1" customWidth="1"/>
    <col min="11015" max="11015" width="28.88671875" style="3" customWidth="1"/>
    <col min="11016" max="11253" width="9.109375" style="3"/>
    <col min="11254" max="11254" width="8.6640625" style="3" customWidth="1"/>
    <col min="11255" max="11255" width="74.6640625" style="3" customWidth="1"/>
    <col min="11256" max="11256" width="8" style="3" bestFit="1" customWidth="1"/>
    <col min="11257" max="11257" width="7.33203125" style="3" bestFit="1" customWidth="1"/>
    <col min="11258" max="11258" width="13.33203125" style="3" customWidth="1"/>
    <col min="11259" max="11259" width="20.6640625" style="3" customWidth="1"/>
    <col min="11260" max="11268" width="0" style="3" hidden="1" customWidth="1"/>
    <col min="11269" max="11269" width="0.109375" style="3" customWidth="1"/>
    <col min="11270" max="11270" width="13" style="3" bestFit="1" customWidth="1"/>
    <col min="11271" max="11271" width="28.88671875" style="3" customWidth="1"/>
    <col min="11272" max="11509" width="9.109375" style="3"/>
    <col min="11510" max="11510" width="8.6640625" style="3" customWidth="1"/>
    <col min="11511" max="11511" width="74.6640625" style="3" customWidth="1"/>
    <col min="11512" max="11512" width="8" style="3" bestFit="1" customWidth="1"/>
    <col min="11513" max="11513" width="7.33203125" style="3" bestFit="1" customWidth="1"/>
    <col min="11514" max="11514" width="13.33203125" style="3" customWidth="1"/>
    <col min="11515" max="11515" width="20.6640625" style="3" customWidth="1"/>
    <col min="11516" max="11524" width="0" style="3" hidden="1" customWidth="1"/>
    <col min="11525" max="11525" width="0.109375" style="3" customWidth="1"/>
    <col min="11526" max="11526" width="13" style="3" bestFit="1" customWidth="1"/>
    <col min="11527" max="11527" width="28.88671875" style="3" customWidth="1"/>
    <col min="11528" max="11765" width="9.109375" style="3"/>
    <col min="11766" max="11766" width="8.6640625" style="3" customWidth="1"/>
    <col min="11767" max="11767" width="74.6640625" style="3" customWidth="1"/>
    <col min="11768" max="11768" width="8" style="3" bestFit="1" customWidth="1"/>
    <col min="11769" max="11769" width="7.33203125" style="3" bestFit="1" customWidth="1"/>
    <col min="11770" max="11770" width="13.33203125" style="3" customWidth="1"/>
    <col min="11771" max="11771" width="20.6640625" style="3" customWidth="1"/>
    <col min="11772" max="11780" width="0" style="3" hidden="1" customWidth="1"/>
    <col min="11781" max="11781" width="0.109375" style="3" customWidth="1"/>
    <col min="11782" max="11782" width="13" style="3" bestFit="1" customWidth="1"/>
    <col min="11783" max="11783" width="28.88671875" style="3" customWidth="1"/>
    <col min="11784" max="12021" width="9.109375" style="3"/>
    <col min="12022" max="12022" width="8.6640625" style="3" customWidth="1"/>
    <col min="12023" max="12023" width="74.6640625" style="3" customWidth="1"/>
    <col min="12024" max="12024" width="8" style="3" bestFit="1" customWidth="1"/>
    <col min="12025" max="12025" width="7.33203125" style="3" bestFit="1" customWidth="1"/>
    <col min="12026" max="12026" width="13.33203125" style="3" customWidth="1"/>
    <col min="12027" max="12027" width="20.6640625" style="3" customWidth="1"/>
    <col min="12028" max="12036" width="0" style="3" hidden="1" customWidth="1"/>
    <col min="12037" max="12037" width="0.109375" style="3" customWidth="1"/>
    <col min="12038" max="12038" width="13" style="3" bestFit="1" customWidth="1"/>
    <col min="12039" max="12039" width="28.88671875" style="3" customWidth="1"/>
    <col min="12040" max="12277" width="9.109375" style="3"/>
    <col min="12278" max="12278" width="8.6640625" style="3" customWidth="1"/>
    <col min="12279" max="12279" width="74.6640625" style="3" customWidth="1"/>
    <col min="12280" max="12280" width="8" style="3" bestFit="1" customWidth="1"/>
    <col min="12281" max="12281" width="7.33203125" style="3" bestFit="1" customWidth="1"/>
    <col min="12282" max="12282" width="13.33203125" style="3" customWidth="1"/>
    <col min="12283" max="12283" width="20.6640625" style="3" customWidth="1"/>
    <col min="12284" max="12292" width="0" style="3" hidden="1" customWidth="1"/>
    <col min="12293" max="12293" width="0.109375" style="3" customWidth="1"/>
    <col min="12294" max="12294" width="13" style="3" bestFit="1" customWidth="1"/>
    <col min="12295" max="12295" width="28.88671875" style="3" customWidth="1"/>
    <col min="12296" max="12533" width="9.109375" style="3"/>
    <col min="12534" max="12534" width="8.6640625" style="3" customWidth="1"/>
    <col min="12535" max="12535" width="74.6640625" style="3" customWidth="1"/>
    <col min="12536" max="12536" width="8" style="3" bestFit="1" customWidth="1"/>
    <col min="12537" max="12537" width="7.33203125" style="3" bestFit="1" customWidth="1"/>
    <col min="12538" max="12538" width="13.33203125" style="3" customWidth="1"/>
    <col min="12539" max="12539" width="20.6640625" style="3" customWidth="1"/>
    <col min="12540" max="12548" width="0" style="3" hidden="1" customWidth="1"/>
    <col min="12549" max="12549" width="0.109375" style="3" customWidth="1"/>
    <col min="12550" max="12550" width="13" style="3" bestFit="1" customWidth="1"/>
    <col min="12551" max="12551" width="28.88671875" style="3" customWidth="1"/>
    <col min="12552" max="12789" width="9.109375" style="3"/>
    <col min="12790" max="12790" width="8.6640625" style="3" customWidth="1"/>
    <col min="12791" max="12791" width="74.6640625" style="3" customWidth="1"/>
    <col min="12792" max="12792" width="8" style="3" bestFit="1" customWidth="1"/>
    <col min="12793" max="12793" width="7.33203125" style="3" bestFit="1" customWidth="1"/>
    <col min="12794" max="12794" width="13.33203125" style="3" customWidth="1"/>
    <col min="12795" max="12795" width="20.6640625" style="3" customWidth="1"/>
    <col min="12796" max="12804" width="0" style="3" hidden="1" customWidth="1"/>
    <col min="12805" max="12805" width="0.109375" style="3" customWidth="1"/>
    <col min="12806" max="12806" width="13" style="3" bestFit="1" customWidth="1"/>
    <col min="12807" max="12807" width="28.88671875" style="3" customWidth="1"/>
    <col min="12808" max="13045" width="9.109375" style="3"/>
    <col min="13046" max="13046" width="8.6640625" style="3" customWidth="1"/>
    <col min="13047" max="13047" width="74.6640625" style="3" customWidth="1"/>
    <col min="13048" max="13048" width="8" style="3" bestFit="1" customWidth="1"/>
    <col min="13049" max="13049" width="7.33203125" style="3" bestFit="1" customWidth="1"/>
    <col min="13050" max="13050" width="13.33203125" style="3" customWidth="1"/>
    <col min="13051" max="13051" width="20.6640625" style="3" customWidth="1"/>
    <col min="13052" max="13060" width="0" style="3" hidden="1" customWidth="1"/>
    <col min="13061" max="13061" width="0.109375" style="3" customWidth="1"/>
    <col min="13062" max="13062" width="13" style="3" bestFit="1" customWidth="1"/>
    <col min="13063" max="13063" width="28.88671875" style="3" customWidth="1"/>
    <col min="13064" max="13301" width="9.109375" style="3"/>
    <col min="13302" max="13302" width="8.6640625" style="3" customWidth="1"/>
    <col min="13303" max="13303" width="74.6640625" style="3" customWidth="1"/>
    <col min="13304" max="13304" width="8" style="3" bestFit="1" customWidth="1"/>
    <col min="13305" max="13305" width="7.33203125" style="3" bestFit="1" customWidth="1"/>
    <col min="13306" max="13306" width="13.33203125" style="3" customWidth="1"/>
    <col min="13307" max="13307" width="20.6640625" style="3" customWidth="1"/>
    <col min="13308" max="13316" width="0" style="3" hidden="1" customWidth="1"/>
    <col min="13317" max="13317" width="0.109375" style="3" customWidth="1"/>
    <col min="13318" max="13318" width="13" style="3" bestFit="1" customWidth="1"/>
    <col min="13319" max="13319" width="28.88671875" style="3" customWidth="1"/>
    <col min="13320" max="13557" width="9.109375" style="3"/>
    <col min="13558" max="13558" width="8.6640625" style="3" customWidth="1"/>
    <col min="13559" max="13559" width="74.6640625" style="3" customWidth="1"/>
    <col min="13560" max="13560" width="8" style="3" bestFit="1" customWidth="1"/>
    <col min="13561" max="13561" width="7.33203125" style="3" bestFit="1" customWidth="1"/>
    <col min="13562" max="13562" width="13.33203125" style="3" customWidth="1"/>
    <col min="13563" max="13563" width="20.6640625" style="3" customWidth="1"/>
    <col min="13564" max="13572" width="0" style="3" hidden="1" customWidth="1"/>
    <col min="13573" max="13573" width="0.109375" style="3" customWidth="1"/>
    <col min="13574" max="13574" width="13" style="3" bestFit="1" customWidth="1"/>
    <col min="13575" max="13575" width="28.88671875" style="3" customWidth="1"/>
    <col min="13576" max="13813" width="9.109375" style="3"/>
    <col min="13814" max="13814" width="8.6640625" style="3" customWidth="1"/>
    <col min="13815" max="13815" width="74.6640625" style="3" customWidth="1"/>
    <col min="13816" max="13816" width="8" style="3" bestFit="1" customWidth="1"/>
    <col min="13817" max="13817" width="7.33203125" style="3" bestFit="1" customWidth="1"/>
    <col min="13818" max="13818" width="13.33203125" style="3" customWidth="1"/>
    <col min="13819" max="13819" width="20.6640625" style="3" customWidth="1"/>
    <col min="13820" max="13828" width="0" style="3" hidden="1" customWidth="1"/>
    <col min="13829" max="13829" width="0.109375" style="3" customWidth="1"/>
    <col min="13830" max="13830" width="13" style="3" bestFit="1" customWidth="1"/>
    <col min="13831" max="13831" width="28.88671875" style="3" customWidth="1"/>
    <col min="13832" max="14069" width="9.109375" style="3"/>
    <col min="14070" max="14070" width="8.6640625" style="3" customWidth="1"/>
    <col min="14071" max="14071" width="74.6640625" style="3" customWidth="1"/>
    <col min="14072" max="14072" width="8" style="3" bestFit="1" customWidth="1"/>
    <col min="14073" max="14073" width="7.33203125" style="3" bestFit="1" customWidth="1"/>
    <col min="14074" max="14074" width="13.33203125" style="3" customWidth="1"/>
    <col min="14075" max="14075" width="20.6640625" style="3" customWidth="1"/>
    <col min="14076" max="14084" width="0" style="3" hidden="1" customWidth="1"/>
    <col min="14085" max="14085" width="0.109375" style="3" customWidth="1"/>
    <col min="14086" max="14086" width="13" style="3" bestFit="1" customWidth="1"/>
    <col min="14087" max="14087" width="28.88671875" style="3" customWidth="1"/>
    <col min="14088" max="14325" width="9.109375" style="3"/>
    <col min="14326" max="14326" width="8.6640625" style="3" customWidth="1"/>
    <col min="14327" max="14327" width="74.6640625" style="3" customWidth="1"/>
    <col min="14328" max="14328" width="8" style="3" bestFit="1" customWidth="1"/>
    <col min="14329" max="14329" width="7.33203125" style="3" bestFit="1" customWidth="1"/>
    <col min="14330" max="14330" width="13.33203125" style="3" customWidth="1"/>
    <col min="14331" max="14331" width="20.6640625" style="3" customWidth="1"/>
    <col min="14332" max="14340" width="0" style="3" hidden="1" customWidth="1"/>
    <col min="14341" max="14341" width="0.109375" style="3" customWidth="1"/>
    <col min="14342" max="14342" width="13" style="3" bestFit="1" customWidth="1"/>
    <col min="14343" max="14343" width="28.88671875" style="3" customWidth="1"/>
    <col min="14344" max="14581" width="9.109375" style="3"/>
    <col min="14582" max="14582" width="8.6640625" style="3" customWidth="1"/>
    <col min="14583" max="14583" width="74.6640625" style="3" customWidth="1"/>
    <col min="14584" max="14584" width="8" style="3" bestFit="1" customWidth="1"/>
    <col min="14585" max="14585" width="7.33203125" style="3" bestFit="1" customWidth="1"/>
    <col min="14586" max="14586" width="13.33203125" style="3" customWidth="1"/>
    <col min="14587" max="14587" width="20.6640625" style="3" customWidth="1"/>
    <col min="14588" max="14596" width="0" style="3" hidden="1" customWidth="1"/>
    <col min="14597" max="14597" width="0.109375" style="3" customWidth="1"/>
    <col min="14598" max="14598" width="13" style="3" bestFit="1" customWidth="1"/>
    <col min="14599" max="14599" width="28.88671875" style="3" customWidth="1"/>
    <col min="14600" max="14837" width="9.109375" style="3"/>
    <col min="14838" max="14838" width="8.6640625" style="3" customWidth="1"/>
    <col min="14839" max="14839" width="74.6640625" style="3" customWidth="1"/>
    <col min="14840" max="14840" width="8" style="3" bestFit="1" customWidth="1"/>
    <col min="14841" max="14841" width="7.33203125" style="3" bestFit="1" customWidth="1"/>
    <col min="14842" max="14842" width="13.33203125" style="3" customWidth="1"/>
    <col min="14843" max="14843" width="20.6640625" style="3" customWidth="1"/>
    <col min="14844" max="14852" width="0" style="3" hidden="1" customWidth="1"/>
    <col min="14853" max="14853" width="0.109375" style="3" customWidth="1"/>
    <col min="14854" max="14854" width="13" style="3" bestFit="1" customWidth="1"/>
    <col min="14855" max="14855" width="28.88671875" style="3" customWidth="1"/>
    <col min="14856" max="15093" width="9.109375" style="3"/>
    <col min="15094" max="15094" width="8.6640625" style="3" customWidth="1"/>
    <col min="15095" max="15095" width="74.6640625" style="3" customWidth="1"/>
    <col min="15096" max="15096" width="8" style="3" bestFit="1" customWidth="1"/>
    <col min="15097" max="15097" width="7.33203125" style="3" bestFit="1" customWidth="1"/>
    <col min="15098" max="15098" width="13.33203125" style="3" customWidth="1"/>
    <col min="15099" max="15099" width="20.6640625" style="3" customWidth="1"/>
    <col min="15100" max="15108" width="0" style="3" hidden="1" customWidth="1"/>
    <col min="15109" max="15109" width="0.109375" style="3" customWidth="1"/>
    <col min="15110" max="15110" width="13" style="3" bestFit="1" customWidth="1"/>
    <col min="15111" max="15111" width="28.88671875" style="3" customWidth="1"/>
    <col min="15112" max="15349" width="9.109375" style="3"/>
    <col min="15350" max="15350" width="8.6640625" style="3" customWidth="1"/>
    <col min="15351" max="15351" width="74.6640625" style="3" customWidth="1"/>
    <col min="15352" max="15352" width="8" style="3" bestFit="1" customWidth="1"/>
    <col min="15353" max="15353" width="7.33203125" style="3" bestFit="1" customWidth="1"/>
    <col min="15354" max="15354" width="13.33203125" style="3" customWidth="1"/>
    <col min="15355" max="15355" width="20.6640625" style="3" customWidth="1"/>
    <col min="15356" max="15364" width="0" style="3" hidden="1" customWidth="1"/>
    <col min="15365" max="15365" width="0.109375" style="3" customWidth="1"/>
    <col min="15366" max="15366" width="13" style="3" bestFit="1" customWidth="1"/>
    <col min="15367" max="15367" width="28.88671875" style="3" customWidth="1"/>
    <col min="15368" max="15605" width="9.109375" style="3"/>
    <col min="15606" max="15606" width="8.6640625" style="3" customWidth="1"/>
    <col min="15607" max="15607" width="74.6640625" style="3" customWidth="1"/>
    <col min="15608" max="15608" width="8" style="3" bestFit="1" customWidth="1"/>
    <col min="15609" max="15609" width="7.33203125" style="3" bestFit="1" customWidth="1"/>
    <col min="15610" max="15610" width="13.33203125" style="3" customWidth="1"/>
    <col min="15611" max="15611" width="20.6640625" style="3" customWidth="1"/>
    <col min="15612" max="15620" width="0" style="3" hidden="1" customWidth="1"/>
    <col min="15621" max="15621" width="0.109375" style="3" customWidth="1"/>
    <col min="15622" max="15622" width="13" style="3" bestFit="1" customWidth="1"/>
    <col min="15623" max="15623" width="28.88671875" style="3" customWidth="1"/>
    <col min="15624" max="15861" width="9.109375" style="3"/>
    <col min="15862" max="15862" width="8.6640625" style="3" customWidth="1"/>
    <col min="15863" max="15863" width="74.6640625" style="3" customWidth="1"/>
    <col min="15864" max="15864" width="8" style="3" bestFit="1" customWidth="1"/>
    <col min="15865" max="15865" width="7.33203125" style="3" bestFit="1" customWidth="1"/>
    <col min="15866" max="15866" width="13.33203125" style="3" customWidth="1"/>
    <col min="15867" max="15867" width="20.6640625" style="3" customWidth="1"/>
    <col min="15868" max="15876" width="0" style="3" hidden="1" customWidth="1"/>
    <col min="15877" max="15877" width="0.109375" style="3" customWidth="1"/>
    <col min="15878" max="15878" width="13" style="3" bestFit="1" customWidth="1"/>
    <col min="15879" max="15879" width="28.88671875" style="3" customWidth="1"/>
    <col min="15880" max="16117" width="9.109375" style="3"/>
    <col min="16118" max="16118" width="8.6640625" style="3" customWidth="1"/>
    <col min="16119" max="16119" width="74.6640625" style="3" customWidth="1"/>
    <col min="16120" max="16120" width="8" style="3" bestFit="1" customWidth="1"/>
    <col min="16121" max="16121" width="7.33203125" style="3" bestFit="1" customWidth="1"/>
    <col min="16122" max="16122" width="13.33203125" style="3" customWidth="1"/>
    <col min="16123" max="16123" width="20.6640625" style="3" customWidth="1"/>
    <col min="16124" max="16132" width="0" style="3" hidden="1" customWidth="1"/>
    <col min="16133" max="16133" width="0.109375" style="3" customWidth="1"/>
    <col min="16134" max="16134" width="13" style="3" bestFit="1" customWidth="1"/>
    <col min="16135" max="16135" width="28.88671875" style="3" customWidth="1"/>
    <col min="16136" max="16384" width="9.109375" style="3"/>
  </cols>
  <sheetData>
    <row r="1" spans="1:6" s="25" customFormat="1" ht="15.6" customHeight="1" x14ac:dyDescent="0.3">
      <c r="A1" s="57" t="s">
        <v>70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130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135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136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54"/>
      <c r="F10" s="54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55"/>
      <c r="F11" s="55"/>
    </row>
    <row r="12" spans="1:6" s="1" customFormat="1" x14ac:dyDescent="0.3">
      <c r="A12" s="47"/>
      <c r="B12" s="6" t="s">
        <v>10</v>
      </c>
      <c r="C12" s="50"/>
      <c r="D12" s="53"/>
      <c r="E12" s="56"/>
      <c r="F12" s="56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54"/>
      <c r="F13" s="54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55"/>
      <c r="F14" s="55"/>
    </row>
    <row r="15" spans="1:6" s="1" customFormat="1" x14ac:dyDescent="0.3">
      <c r="A15" s="47"/>
      <c r="B15" s="6" t="s">
        <v>13</v>
      </c>
      <c r="C15" s="50"/>
      <c r="D15" s="53"/>
      <c r="E15" s="56"/>
      <c r="F15" s="56"/>
    </row>
    <row r="16" spans="1:6" s="4" customFormat="1" ht="18" x14ac:dyDescent="0.3">
      <c r="A16" s="10"/>
      <c r="B16" s="60" t="s">
        <v>75</v>
      </c>
      <c r="C16" s="61"/>
      <c r="D16" s="61"/>
      <c r="E16" s="61"/>
      <c r="F16" s="17">
        <f>SUM(F10:F15)</f>
        <v>0</v>
      </c>
    </row>
    <row r="17" spans="1:6" s="4" customFormat="1" ht="18" x14ac:dyDescent="0.3">
      <c r="A17" s="42" t="s">
        <v>82</v>
      </c>
      <c r="B17" s="43"/>
      <c r="C17" s="43"/>
      <c r="D17" s="43"/>
      <c r="E17" s="43"/>
      <c r="F17" s="44"/>
    </row>
    <row r="18" spans="1:6" s="1" customFormat="1" x14ac:dyDescent="0.3">
      <c r="A18" s="20" t="s">
        <v>14</v>
      </c>
      <c r="B18" s="36" t="s">
        <v>15</v>
      </c>
      <c r="C18" s="36"/>
      <c r="D18" s="36"/>
      <c r="E18" s="36"/>
      <c r="F18" s="21"/>
    </row>
    <row r="19" spans="1:6" s="1" customFormat="1" x14ac:dyDescent="0.3">
      <c r="A19" s="45" t="s">
        <v>83</v>
      </c>
      <c r="B19" s="5" t="s">
        <v>16</v>
      </c>
      <c r="C19" s="48" t="s">
        <v>17</v>
      </c>
      <c r="D19" s="51">
        <v>44</v>
      </c>
      <c r="E19" s="54"/>
      <c r="F19" s="54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55"/>
      <c r="F20" s="55"/>
    </row>
    <row r="21" spans="1:6" s="1" customFormat="1" x14ac:dyDescent="0.3">
      <c r="A21" s="47"/>
      <c r="B21" s="6" t="s">
        <v>84</v>
      </c>
      <c r="C21" s="50"/>
      <c r="D21" s="53"/>
      <c r="E21" s="56"/>
      <c r="F21" s="56"/>
    </row>
    <row r="22" spans="1:6" s="1" customFormat="1" x14ac:dyDescent="0.3">
      <c r="A22" s="45" t="s">
        <v>85</v>
      </c>
      <c r="B22" s="5" t="s">
        <v>86</v>
      </c>
      <c r="C22" s="48" t="s">
        <v>20</v>
      </c>
      <c r="D22" s="51">
        <v>6.3319999999999999</v>
      </c>
      <c r="E22" s="54"/>
      <c r="F22" s="54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55"/>
      <c r="F23" s="55"/>
    </row>
    <row r="24" spans="1:6" s="1" customFormat="1" x14ac:dyDescent="0.3">
      <c r="A24" s="47"/>
      <c r="B24" s="6" t="s">
        <v>87</v>
      </c>
      <c r="C24" s="50"/>
      <c r="D24" s="53"/>
      <c r="E24" s="56"/>
      <c r="F24" s="56"/>
    </row>
    <row r="25" spans="1:6" s="1" customFormat="1" x14ac:dyDescent="0.3">
      <c r="A25" s="45" t="s">
        <v>21</v>
      </c>
      <c r="B25" s="5" t="s">
        <v>88</v>
      </c>
      <c r="C25" s="48" t="s">
        <v>20</v>
      </c>
      <c r="D25" s="51">
        <v>0.90000000000000013</v>
      </c>
      <c r="E25" s="54"/>
      <c r="F25" s="54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55"/>
      <c r="F26" s="55"/>
    </row>
    <row r="27" spans="1:6" s="1" customFormat="1" x14ac:dyDescent="0.3">
      <c r="A27" s="47"/>
      <c r="B27" s="6" t="s">
        <v>89</v>
      </c>
      <c r="C27" s="50"/>
      <c r="D27" s="53"/>
      <c r="E27" s="56"/>
      <c r="F27" s="56"/>
    </row>
    <row r="28" spans="1:6" s="1" customFormat="1" x14ac:dyDescent="0.3">
      <c r="A28" s="45" t="s">
        <v>22</v>
      </c>
      <c r="B28" s="5" t="s">
        <v>23</v>
      </c>
      <c r="C28" s="65" t="s">
        <v>9</v>
      </c>
      <c r="D28" s="51">
        <v>1</v>
      </c>
      <c r="E28" s="54"/>
      <c r="F28" s="54">
        <f>+E28*D28</f>
        <v>0</v>
      </c>
    </row>
    <row r="29" spans="1:6" s="1" customFormat="1" x14ac:dyDescent="0.3">
      <c r="A29" s="46"/>
      <c r="B29" s="27" t="e">
        <f ca="1">CONCATENATE(C28)&amp;+([1]!MajChiflettva(E28))</f>
        <v>#NAME?</v>
      </c>
      <c r="C29" s="49"/>
      <c r="D29" s="52"/>
      <c r="E29" s="55"/>
      <c r="F29" s="55"/>
    </row>
    <row r="30" spans="1:6" s="1" customFormat="1" x14ac:dyDescent="0.3">
      <c r="A30" s="47"/>
      <c r="B30" s="6" t="s">
        <v>90</v>
      </c>
      <c r="C30" s="50"/>
      <c r="D30" s="53"/>
      <c r="E30" s="56"/>
      <c r="F30" s="56"/>
    </row>
    <row r="31" spans="1:6" customFormat="1" ht="18" x14ac:dyDescent="0.3">
      <c r="A31" s="7"/>
      <c r="B31" s="62" t="s">
        <v>120</v>
      </c>
      <c r="C31" s="63"/>
      <c r="D31" s="63"/>
      <c r="E31" s="64"/>
      <c r="F31" s="18">
        <f>SUM(F19:F30)</f>
        <v>0</v>
      </c>
    </row>
    <row r="32" spans="1:6" s="1" customFormat="1" x14ac:dyDescent="0.3">
      <c r="A32" s="20" t="s">
        <v>24</v>
      </c>
      <c r="B32" s="34" t="s">
        <v>119</v>
      </c>
      <c r="C32" s="35"/>
      <c r="D32" s="35"/>
      <c r="E32" s="35"/>
      <c r="F32" s="21"/>
    </row>
    <row r="33" spans="1:6" s="1" customFormat="1" x14ac:dyDescent="0.3">
      <c r="A33" s="45" t="s">
        <v>25</v>
      </c>
      <c r="B33" s="5" t="s">
        <v>91</v>
      </c>
      <c r="C33" s="65" t="s">
        <v>9</v>
      </c>
      <c r="D33" s="51">
        <v>1</v>
      </c>
      <c r="E33" s="54"/>
      <c r="F33" s="54">
        <f>+D33*E33</f>
        <v>0</v>
      </c>
    </row>
    <row r="34" spans="1:6" s="1" customFormat="1" x14ac:dyDescent="0.3">
      <c r="A34" s="46"/>
      <c r="B34" s="27" t="e">
        <f ca="1">CONCATENATE(C33)&amp;+([1]!MajChiflettva(E33))</f>
        <v>#NAME?</v>
      </c>
      <c r="C34" s="49"/>
      <c r="D34" s="52"/>
      <c r="E34" s="55"/>
      <c r="F34" s="55"/>
    </row>
    <row r="35" spans="1:6" s="1" customFormat="1" x14ac:dyDescent="0.3">
      <c r="A35" s="47"/>
      <c r="B35" s="6" t="s">
        <v>92</v>
      </c>
      <c r="C35" s="50"/>
      <c r="D35" s="53"/>
      <c r="E35" s="56"/>
      <c r="F35" s="56"/>
    </row>
    <row r="36" spans="1:6" s="1" customFormat="1" x14ac:dyDescent="0.3">
      <c r="A36" s="45" t="s">
        <v>26</v>
      </c>
      <c r="B36" s="5" t="s">
        <v>27</v>
      </c>
      <c r="C36" s="48" t="s">
        <v>20</v>
      </c>
      <c r="D36" s="51">
        <v>0.70799999999999996</v>
      </c>
      <c r="E36" s="54"/>
      <c r="F36" s="54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55"/>
      <c r="F37" s="55"/>
    </row>
    <row r="38" spans="1:6" s="1" customFormat="1" x14ac:dyDescent="0.3">
      <c r="A38" s="47"/>
      <c r="B38" s="6" t="s">
        <v>93</v>
      </c>
      <c r="C38" s="50"/>
      <c r="D38" s="53"/>
      <c r="E38" s="56"/>
      <c r="F38" s="56"/>
    </row>
    <row r="39" spans="1:6" s="1" customFormat="1" x14ac:dyDescent="0.3">
      <c r="A39" s="45" t="s">
        <v>38</v>
      </c>
      <c r="B39" s="5" t="s">
        <v>94</v>
      </c>
      <c r="C39" s="48" t="s">
        <v>20</v>
      </c>
      <c r="D39" s="51">
        <v>0.5</v>
      </c>
      <c r="E39" s="54"/>
      <c r="F39" s="54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55"/>
      <c r="F40" s="55"/>
    </row>
    <row r="41" spans="1:6" s="1" customFormat="1" x14ac:dyDescent="0.3">
      <c r="A41" s="47"/>
      <c r="B41" s="6" t="s">
        <v>95</v>
      </c>
      <c r="C41" s="50"/>
      <c r="D41" s="53"/>
      <c r="E41" s="56"/>
      <c r="F41" s="56"/>
    </row>
    <row r="42" spans="1:6" s="1" customFormat="1" x14ac:dyDescent="0.3">
      <c r="A42" s="45" t="s">
        <v>39</v>
      </c>
      <c r="B42" s="5" t="s">
        <v>40</v>
      </c>
      <c r="C42" s="48" t="s">
        <v>17</v>
      </c>
      <c r="D42" s="51">
        <v>12.25</v>
      </c>
      <c r="E42" s="54"/>
      <c r="F42" s="54">
        <f>+E42*D42</f>
        <v>0</v>
      </c>
    </row>
    <row r="43" spans="1:6" s="1" customFormat="1" x14ac:dyDescent="0.3">
      <c r="A43" s="46"/>
      <c r="B43" s="27" t="e">
        <f ca="1">CONCATENATE(C42)&amp;+([1]!MajChiflettva(E42))</f>
        <v>#NAME?</v>
      </c>
      <c r="C43" s="49"/>
      <c r="D43" s="52"/>
      <c r="E43" s="55"/>
      <c r="F43" s="55"/>
    </row>
    <row r="44" spans="1:6" s="1" customFormat="1" x14ac:dyDescent="0.3">
      <c r="A44" s="47"/>
      <c r="B44" s="6" t="s">
        <v>41</v>
      </c>
      <c r="C44" s="50"/>
      <c r="D44" s="53"/>
      <c r="E44" s="56"/>
      <c r="F44" s="56"/>
    </row>
    <row r="45" spans="1:6" customFormat="1" ht="18" x14ac:dyDescent="0.3">
      <c r="A45" s="7"/>
      <c r="B45" s="62" t="s">
        <v>121</v>
      </c>
      <c r="C45" s="63"/>
      <c r="D45" s="63"/>
      <c r="E45" s="64"/>
      <c r="F45" s="18">
        <f>SUM(F33:F44)</f>
        <v>0</v>
      </c>
    </row>
    <row r="46" spans="1:6" s="29" customFormat="1" x14ac:dyDescent="0.3">
      <c r="A46" s="28"/>
      <c r="B46" s="42" t="s">
        <v>122</v>
      </c>
      <c r="C46" s="43"/>
      <c r="D46" s="43"/>
      <c r="E46" s="43"/>
      <c r="F46" s="44"/>
    </row>
    <row r="47" spans="1:6" s="29" customFormat="1" x14ac:dyDescent="0.3">
      <c r="A47" s="45" t="s">
        <v>29</v>
      </c>
      <c r="B47" s="5" t="s">
        <v>30</v>
      </c>
      <c r="C47" s="48" t="s">
        <v>20</v>
      </c>
      <c r="D47" s="51">
        <v>5.577</v>
      </c>
      <c r="E47" s="54"/>
      <c r="F47" s="54">
        <f>+E47*D47</f>
        <v>0</v>
      </c>
    </row>
    <row r="48" spans="1:6" s="29" customFormat="1" x14ac:dyDescent="0.3">
      <c r="A48" s="46"/>
      <c r="B48" s="27" t="e">
        <f ca="1">CONCATENATE(C47)&amp;+([1]!MajChiflettva(E47))</f>
        <v>#NAME?</v>
      </c>
      <c r="C48" s="49"/>
      <c r="D48" s="52"/>
      <c r="E48" s="55"/>
      <c r="F48" s="55"/>
    </row>
    <row r="49" spans="1:7" s="29" customFormat="1" x14ac:dyDescent="0.3">
      <c r="A49" s="47"/>
      <c r="B49" s="6" t="s">
        <v>96</v>
      </c>
      <c r="C49" s="50"/>
      <c r="D49" s="53"/>
      <c r="E49" s="56"/>
      <c r="F49" s="56"/>
    </row>
    <row r="50" spans="1:7" s="29" customFormat="1" x14ac:dyDescent="0.3">
      <c r="A50" s="45" t="s">
        <v>31</v>
      </c>
      <c r="B50" s="5" t="s">
        <v>32</v>
      </c>
      <c r="C50" s="48" t="s">
        <v>17</v>
      </c>
      <c r="D50" s="51">
        <v>44.616</v>
      </c>
      <c r="E50" s="54"/>
      <c r="F50" s="54">
        <f>+E50*D50</f>
        <v>0</v>
      </c>
    </row>
    <row r="51" spans="1:7" s="29" customFormat="1" x14ac:dyDescent="0.3">
      <c r="A51" s="46"/>
      <c r="B51" s="27" t="e">
        <f ca="1">CONCATENATE(C50)&amp;+([1]!MajChiflettva(E50))</f>
        <v>#NAME?</v>
      </c>
      <c r="C51" s="49"/>
      <c r="D51" s="52"/>
      <c r="E51" s="55"/>
      <c r="F51" s="55"/>
    </row>
    <row r="52" spans="1:7" s="29" customFormat="1" x14ac:dyDescent="0.3">
      <c r="A52" s="47"/>
      <c r="B52" s="6" t="s">
        <v>97</v>
      </c>
      <c r="C52" s="50"/>
      <c r="D52" s="53"/>
      <c r="E52" s="56"/>
      <c r="F52" s="56"/>
    </row>
    <row r="53" spans="1:7" s="29" customFormat="1" x14ac:dyDescent="0.3">
      <c r="A53" s="45" t="s">
        <v>33</v>
      </c>
      <c r="B53" s="5" t="s">
        <v>34</v>
      </c>
      <c r="C53" s="48" t="s">
        <v>35</v>
      </c>
      <c r="D53" s="51">
        <v>334.62</v>
      </c>
      <c r="E53" s="54"/>
      <c r="F53" s="54">
        <f>+E53*D53</f>
        <v>0</v>
      </c>
    </row>
    <row r="54" spans="1:7" s="29" customFormat="1" x14ac:dyDescent="0.3">
      <c r="A54" s="46"/>
      <c r="B54" s="27" t="e">
        <f ca="1">CONCATENATE(C53)&amp;+([1]!MajChiflettva(E53))</f>
        <v>#NAME?</v>
      </c>
      <c r="C54" s="49"/>
      <c r="D54" s="52"/>
      <c r="E54" s="55"/>
      <c r="F54" s="55"/>
    </row>
    <row r="55" spans="1:7" s="29" customFormat="1" x14ac:dyDescent="0.3">
      <c r="A55" s="47"/>
      <c r="B55" s="6" t="s">
        <v>36</v>
      </c>
      <c r="C55" s="50"/>
      <c r="D55" s="53"/>
      <c r="E55" s="56"/>
      <c r="F55" s="56"/>
    </row>
    <row r="56" spans="1:7" s="29" customFormat="1" x14ac:dyDescent="0.3">
      <c r="A56" s="45" t="s">
        <v>37</v>
      </c>
      <c r="B56" s="5" t="s">
        <v>42</v>
      </c>
      <c r="C56" s="48" t="s">
        <v>17</v>
      </c>
      <c r="D56" s="51">
        <v>8.08</v>
      </c>
      <c r="E56" s="54"/>
      <c r="F56" s="54">
        <f>+E56*D56</f>
        <v>0</v>
      </c>
    </row>
    <row r="57" spans="1:7" s="29" customFormat="1" x14ac:dyDescent="0.3">
      <c r="A57" s="46"/>
      <c r="B57" s="27" t="e">
        <f ca="1">CONCATENATE(C56)&amp;+([1]!MajChiflettva(E56))</f>
        <v>#NAME?</v>
      </c>
      <c r="C57" s="49"/>
      <c r="D57" s="52"/>
      <c r="E57" s="55"/>
      <c r="F57" s="55"/>
    </row>
    <row r="58" spans="1:7" s="29" customFormat="1" x14ac:dyDescent="0.3">
      <c r="A58" s="47"/>
      <c r="B58" s="6" t="s">
        <v>43</v>
      </c>
      <c r="C58" s="50"/>
      <c r="D58" s="53"/>
      <c r="E58" s="56"/>
      <c r="F58" s="56"/>
    </row>
    <row r="59" spans="1:7" s="29" customFormat="1" x14ac:dyDescent="0.3">
      <c r="A59" s="45" t="s">
        <v>44</v>
      </c>
      <c r="B59" s="5" t="s">
        <v>98</v>
      </c>
      <c r="C59" s="48" t="s">
        <v>17</v>
      </c>
      <c r="D59" s="51">
        <v>21.520000000000003</v>
      </c>
      <c r="E59" s="54"/>
      <c r="F59" s="54">
        <f>+E59*D59</f>
        <v>0</v>
      </c>
    </row>
    <row r="60" spans="1:7" s="29" customFormat="1" x14ac:dyDescent="0.3">
      <c r="A60" s="46"/>
      <c r="B60" s="27" t="e">
        <f ca="1">CONCATENATE(C59)&amp;+([1]!MajChiflettva(E59))</f>
        <v>#NAME?</v>
      </c>
      <c r="C60" s="49"/>
      <c r="D60" s="52"/>
      <c r="E60" s="55"/>
      <c r="F60" s="55"/>
    </row>
    <row r="61" spans="1:7" s="29" customFormat="1" x14ac:dyDescent="0.3">
      <c r="A61" s="47"/>
      <c r="B61" s="6" t="s">
        <v>45</v>
      </c>
      <c r="C61" s="50"/>
      <c r="D61" s="53"/>
      <c r="E61" s="56"/>
      <c r="F61" s="56"/>
    </row>
    <row r="62" spans="1:7" s="29" customFormat="1" x14ac:dyDescent="0.3">
      <c r="A62" s="45" t="s">
        <v>46</v>
      </c>
      <c r="B62" s="5" t="s">
        <v>99</v>
      </c>
      <c r="C62" s="48" t="s">
        <v>17</v>
      </c>
      <c r="D62" s="51">
        <v>26.429999999999996</v>
      </c>
      <c r="E62" s="54"/>
      <c r="F62" s="54">
        <f>+E62*D62</f>
        <v>0</v>
      </c>
    </row>
    <row r="63" spans="1:7" s="29" customFormat="1" x14ac:dyDescent="0.3">
      <c r="A63" s="46"/>
      <c r="B63" s="27" t="e">
        <f ca="1">CONCATENATE(C62)&amp;+([1]!MajChiflettva(E62))</f>
        <v>#NAME?</v>
      </c>
      <c r="C63" s="49"/>
      <c r="D63" s="52"/>
      <c r="E63" s="55"/>
      <c r="F63" s="55"/>
    </row>
    <row r="64" spans="1:7" s="29" customFormat="1" x14ac:dyDescent="0.3">
      <c r="A64" s="47"/>
      <c r="B64" s="6" t="s">
        <v>47</v>
      </c>
      <c r="C64" s="50"/>
      <c r="D64" s="53"/>
      <c r="E64" s="56"/>
      <c r="F64" s="56"/>
      <c r="G64" s="30"/>
    </row>
    <row r="65" spans="1:7" customFormat="1" ht="18" x14ac:dyDescent="0.3">
      <c r="A65" s="7"/>
      <c r="B65" s="62" t="s">
        <v>123</v>
      </c>
      <c r="C65" s="63"/>
      <c r="D65" s="63"/>
      <c r="E65" s="64"/>
      <c r="F65" s="18">
        <f>SUM(F47:F64)</f>
        <v>0</v>
      </c>
    </row>
    <row r="66" spans="1:7" s="1" customFormat="1" x14ac:dyDescent="0.3">
      <c r="A66" s="20" t="s">
        <v>117</v>
      </c>
      <c r="B66" s="34" t="s">
        <v>118</v>
      </c>
      <c r="C66" s="35"/>
      <c r="D66" s="35"/>
      <c r="E66" s="35"/>
      <c r="F66" s="21"/>
    </row>
    <row r="67" spans="1:7" s="4" customFormat="1" ht="21.75" customHeight="1" x14ac:dyDescent="0.3">
      <c r="A67" s="66" t="s">
        <v>48</v>
      </c>
      <c r="B67" s="12" t="s">
        <v>100</v>
      </c>
      <c r="C67" s="65" t="s">
        <v>9</v>
      </c>
      <c r="D67" s="51">
        <v>1</v>
      </c>
      <c r="E67" s="54"/>
      <c r="F67" s="54">
        <f>+E67*D67</f>
        <v>0</v>
      </c>
    </row>
    <row r="68" spans="1:7" s="4" customFormat="1" ht="18" x14ac:dyDescent="0.3">
      <c r="A68" s="67"/>
      <c r="B68" s="27" t="e">
        <f ca="1">CONCATENATE(C67)&amp;+([1]!MajChiflettva(E67))</f>
        <v>#NAME?</v>
      </c>
      <c r="C68" s="69"/>
      <c r="D68" s="52"/>
      <c r="E68" s="55"/>
      <c r="F68" s="55"/>
      <c r="G68" s="31"/>
    </row>
    <row r="69" spans="1:7" s="4" customFormat="1" ht="20.25" customHeight="1" x14ac:dyDescent="0.3">
      <c r="A69" s="68"/>
      <c r="B69" s="6" t="s">
        <v>101</v>
      </c>
      <c r="C69" s="70"/>
      <c r="D69" s="53"/>
      <c r="E69" s="56"/>
      <c r="F69" s="56"/>
    </row>
    <row r="70" spans="1:7" s="4" customFormat="1" ht="40.5" customHeight="1" x14ac:dyDescent="0.3">
      <c r="A70" s="66" t="s">
        <v>102</v>
      </c>
      <c r="B70" s="12" t="s">
        <v>103</v>
      </c>
      <c r="C70" s="65" t="s">
        <v>9</v>
      </c>
      <c r="D70" s="51">
        <v>1</v>
      </c>
      <c r="E70" s="54"/>
      <c r="F70" s="54">
        <f>+E70*D70</f>
        <v>0</v>
      </c>
    </row>
    <row r="71" spans="1:7" s="4" customFormat="1" ht="18" x14ac:dyDescent="0.3">
      <c r="A71" s="67"/>
      <c r="B71" s="27" t="e">
        <f ca="1">CONCATENATE(C70)&amp;+([1]!MajChiflettva(E70))</f>
        <v>#NAME?</v>
      </c>
      <c r="C71" s="69"/>
      <c r="D71" s="52"/>
      <c r="E71" s="55"/>
      <c r="F71" s="55"/>
      <c r="G71" s="31"/>
    </row>
    <row r="72" spans="1:7" s="4" customFormat="1" ht="20.25" customHeight="1" x14ac:dyDescent="0.3">
      <c r="A72" s="68"/>
      <c r="B72" s="6" t="s">
        <v>104</v>
      </c>
      <c r="C72" s="70"/>
      <c r="D72" s="53"/>
      <c r="E72" s="56"/>
      <c r="F72" s="56"/>
    </row>
    <row r="73" spans="1:7" s="4" customFormat="1" ht="18" x14ac:dyDescent="0.3">
      <c r="A73" s="66" t="s">
        <v>49</v>
      </c>
      <c r="B73" s="5" t="s">
        <v>50</v>
      </c>
      <c r="C73" s="48" t="s">
        <v>20</v>
      </c>
      <c r="D73" s="51">
        <f>+[2]QAM1!L23</f>
        <v>9.6020000000000003</v>
      </c>
      <c r="E73" s="54"/>
      <c r="F73" s="54">
        <f>+E73*D73</f>
        <v>0</v>
      </c>
    </row>
    <row r="74" spans="1:7" s="4" customFormat="1" ht="18" x14ac:dyDescent="0.3">
      <c r="A74" s="46"/>
      <c r="B74" s="27" t="e">
        <f ca="1">CONCATENATE(C73)&amp;+([1]!MajChiflettva(E73))</f>
        <v>#NAME?</v>
      </c>
      <c r="C74" s="49"/>
      <c r="D74" s="52"/>
      <c r="E74" s="55"/>
      <c r="F74" s="55"/>
    </row>
    <row r="75" spans="1:7" s="4" customFormat="1" ht="31.2" x14ac:dyDescent="0.3">
      <c r="A75" s="47"/>
      <c r="B75" s="37" t="s">
        <v>105</v>
      </c>
      <c r="C75" s="50"/>
      <c r="D75" s="53"/>
      <c r="E75" s="56"/>
      <c r="F75" s="56"/>
    </row>
    <row r="76" spans="1:7" customFormat="1" ht="17.399999999999999" x14ac:dyDescent="0.3">
      <c r="A76" s="82" t="s">
        <v>124</v>
      </c>
      <c r="B76" s="83"/>
      <c r="C76" s="83"/>
      <c r="D76" s="83"/>
      <c r="E76" s="84"/>
      <c r="F76" s="18">
        <f>SUM(F67:F75)</f>
        <v>0</v>
      </c>
    </row>
    <row r="77" spans="1:7" s="4" customFormat="1" ht="18" x14ac:dyDescent="0.3">
      <c r="A77" s="10"/>
      <c r="B77" s="60" t="s">
        <v>128</v>
      </c>
      <c r="C77" s="61"/>
      <c r="D77" s="61"/>
      <c r="E77" s="61"/>
      <c r="F77" s="17">
        <f>F31+F45+F65+F76</f>
        <v>0</v>
      </c>
    </row>
    <row r="78" spans="1:7" s="4" customFormat="1" ht="18" x14ac:dyDescent="0.3">
      <c r="A78" s="42" t="s">
        <v>106</v>
      </c>
      <c r="B78" s="43" t="s">
        <v>51</v>
      </c>
      <c r="C78" s="43"/>
      <c r="D78" s="43"/>
      <c r="E78" s="43"/>
      <c r="F78" s="44"/>
    </row>
    <row r="79" spans="1:7" s="4" customFormat="1" ht="31.2" x14ac:dyDescent="0.3">
      <c r="A79" s="66" t="s">
        <v>107</v>
      </c>
      <c r="B79" s="9" t="s">
        <v>108</v>
      </c>
      <c r="C79" s="71" t="s">
        <v>52</v>
      </c>
      <c r="D79" s="74">
        <v>0</v>
      </c>
      <c r="E79" s="76"/>
      <c r="F79" s="76">
        <f>+E79*D79</f>
        <v>0</v>
      </c>
    </row>
    <row r="80" spans="1:7" s="4" customFormat="1" ht="18" x14ac:dyDescent="0.3">
      <c r="A80" s="67"/>
      <c r="B80" s="32" t="e">
        <f ca="1">CONCATENATE(C79)&amp;+([1]!MajChiflettva(E79))</f>
        <v>#NAME?</v>
      </c>
      <c r="C80" s="72"/>
      <c r="D80" s="75"/>
      <c r="E80" s="77"/>
      <c r="F80" s="77"/>
    </row>
    <row r="81" spans="1:6" s="4" customFormat="1" ht="18" x14ac:dyDescent="0.3">
      <c r="A81" s="68"/>
      <c r="B81" s="11" t="s">
        <v>109</v>
      </c>
      <c r="C81" s="73"/>
      <c r="D81" s="75"/>
      <c r="E81" s="78"/>
      <c r="F81" s="78"/>
    </row>
    <row r="82" spans="1:6" s="4" customFormat="1" ht="31.2" x14ac:dyDescent="0.3">
      <c r="A82" s="66" t="s">
        <v>53</v>
      </c>
      <c r="B82" s="9" t="s">
        <v>54</v>
      </c>
      <c r="C82" s="71" t="s">
        <v>52</v>
      </c>
      <c r="D82" s="74">
        <v>0</v>
      </c>
      <c r="E82" s="76"/>
      <c r="F82" s="76">
        <f>+E82*D82</f>
        <v>0</v>
      </c>
    </row>
    <row r="83" spans="1:6" s="4" customFormat="1" ht="18" x14ac:dyDescent="0.3">
      <c r="A83" s="46"/>
      <c r="B83" s="32" t="e">
        <f ca="1">CONCATENATE(C82)&amp;+([1]!MajChiflettva(E82))</f>
        <v>#NAME?</v>
      </c>
      <c r="C83" s="79"/>
      <c r="D83" s="75"/>
      <c r="E83" s="77"/>
      <c r="F83" s="77"/>
    </row>
    <row r="84" spans="1:6" s="4" customFormat="1" ht="18" x14ac:dyDescent="0.3">
      <c r="A84" s="47"/>
      <c r="B84" s="8" t="s">
        <v>55</v>
      </c>
      <c r="C84" s="80"/>
      <c r="D84" s="81"/>
      <c r="E84" s="78"/>
      <c r="F84" s="78"/>
    </row>
    <row r="85" spans="1:6" s="4" customFormat="1" ht="18" x14ac:dyDescent="0.3">
      <c r="A85" s="10"/>
      <c r="B85" s="60" t="s">
        <v>129</v>
      </c>
      <c r="C85" s="61"/>
      <c r="D85" s="61"/>
      <c r="E85" s="61"/>
      <c r="F85" s="17">
        <f>SUM(F79:F84)</f>
        <v>0</v>
      </c>
    </row>
    <row r="86" spans="1:6" s="4" customFormat="1" ht="18" x14ac:dyDescent="0.3">
      <c r="A86" s="42" t="s">
        <v>56</v>
      </c>
      <c r="B86" s="43" t="s">
        <v>51</v>
      </c>
      <c r="C86" s="43"/>
      <c r="D86" s="43"/>
      <c r="E86" s="43"/>
      <c r="F86" s="44"/>
    </row>
    <row r="87" spans="1:6" s="29" customFormat="1" x14ac:dyDescent="0.3">
      <c r="A87" s="45" t="s">
        <v>58</v>
      </c>
      <c r="B87" s="5" t="s">
        <v>59</v>
      </c>
      <c r="C87" s="48" t="s">
        <v>17</v>
      </c>
      <c r="D87" s="51">
        <v>17.600000000000001</v>
      </c>
      <c r="E87" s="54"/>
      <c r="F87" s="54">
        <f>+E87*D87</f>
        <v>0</v>
      </c>
    </row>
    <row r="88" spans="1:6" s="29" customFormat="1" x14ac:dyDescent="0.3">
      <c r="A88" s="46"/>
      <c r="B88" s="27" t="e">
        <f ca="1">CONCATENATE(C87)&amp;+([1]!MajChiflettva(E87))</f>
        <v>#NAME?</v>
      </c>
      <c r="C88" s="49"/>
      <c r="D88" s="52"/>
      <c r="E88" s="55"/>
      <c r="F88" s="55"/>
    </row>
    <row r="89" spans="1:6" s="29" customFormat="1" x14ac:dyDescent="0.3">
      <c r="A89" s="47"/>
      <c r="B89" s="6" t="s">
        <v>110</v>
      </c>
      <c r="C89" s="50"/>
      <c r="D89" s="53"/>
      <c r="E89" s="56"/>
      <c r="F89" s="56"/>
    </row>
    <row r="90" spans="1:6" s="29" customFormat="1" x14ac:dyDescent="0.3">
      <c r="A90" s="45" t="s">
        <v>60</v>
      </c>
      <c r="B90" s="5" t="s">
        <v>111</v>
      </c>
      <c r="C90" s="48" t="s">
        <v>17</v>
      </c>
      <c r="D90" s="51">
        <v>26.400000000000002</v>
      </c>
      <c r="E90" s="54"/>
      <c r="F90" s="54">
        <f>+E90*D90</f>
        <v>0</v>
      </c>
    </row>
    <row r="91" spans="1:6" s="29" customFormat="1" x14ac:dyDescent="0.3">
      <c r="A91" s="46"/>
      <c r="B91" s="27" t="e">
        <f ca="1">CONCATENATE(C90)&amp;+([1]!MajChiflettva(E90))</f>
        <v>#NAME?</v>
      </c>
      <c r="C91" s="49"/>
      <c r="D91" s="52"/>
      <c r="E91" s="55"/>
      <c r="F91" s="55"/>
    </row>
    <row r="92" spans="1:6" s="29" customFormat="1" x14ac:dyDescent="0.3">
      <c r="A92" s="47"/>
      <c r="B92" s="6" t="s">
        <v>112</v>
      </c>
      <c r="C92" s="50"/>
      <c r="D92" s="53"/>
      <c r="E92" s="56"/>
      <c r="F92" s="56"/>
    </row>
    <row r="93" spans="1:6" s="4" customFormat="1" ht="18" x14ac:dyDescent="0.3">
      <c r="A93" s="10"/>
      <c r="B93" s="60" t="s">
        <v>125</v>
      </c>
      <c r="C93" s="61"/>
      <c r="D93" s="61"/>
      <c r="E93" s="61"/>
      <c r="F93" s="17">
        <f>+F87+F90</f>
        <v>0</v>
      </c>
    </row>
    <row r="94" spans="1:6" s="4" customFormat="1" ht="18" x14ac:dyDescent="0.3">
      <c r="A94" s="42" t="s">
        <v>61</v>
      </c>
      <c r="B94" s="43"/>
      <c r="C94" s="43"/>
      <c r="D94" s="43"/>
      <c r="E94" s="43"/>
      <c r="F94" s="44"/>
    </row>
    <row r="95" spans="1:6" s="1" customFormat="1" x14ac:dyDescent="0.3">
      <c r="A95" s="45" t="s">
        <v>62</v>
      </c>
      <c r="B95" s="5" t="s">
        <v>63</v>
      </c>
      <c r="C95" s="48" t="s">
        <v>9</v>
      </c>
      <c r="D95" s="51">
        <v>1</v>
      </c>
      <c r="E95" s="54"/>
      <c r="F95" s="54">
        <f>+E95*D95</f>
        <v>0</v>
      </c>
    </row>
    <row r="96" spans="1:6" s="1" customFormat="1" x14ac:dyDescent="0.3">
      <c r="A96" s="46"/>
      <c r="B96" s="27" t="e">
        <f ca="1">CONCATENATE(C95)&amp;+([1]!MajChiflettva(E95))</f>
        <v>#NAME?</v>
      </c>
      <c r="C96" s="49"/>
      <c r="D96" s="52"/>
      <c r="E96" s="55"/>
      <c r="F96" s="55"/>
    </row>
    <row r="97" spans="1:6" s="1" customFormat="1" x14ac:dyDescent="0.3">
      <c r="A97" s="47"/>
      <c r="B97" s="6" t="s">
        <v>64</v>
      </c>
      <c r="C97" s="50"/>
      <c r="D97" s="53"/>
      <c r="E97" s="56"/>
      <c r="F97" s="56"/>
    </row>
    <row r="98" spans="1:6" s="1" customFormat="1" ht="31.5" customHeight="1" x14ac:dyDescent="0.3">
      <c r="A98" s="45" t="s">
        <v>65</v>
      </c>
      <c r="B98" s="12" t="s">
        <v>66</v>
      </c>
      <c r="C98" s="48" t="s">
        <v>9</v>
      </c>
      <c r="D98" s="51">
        <v>1</v>
      </c>
      <c r="E98" s="54"/>
      <c r="F98" s="54">
        <f>+E98*D98</f>
        <v>0</v>
      </c>
    </row>
    <row r="99" spans="1:6" s="1" customFormat="1" x14ac:dyDescent="0.3">
      <c r="A99" s="46"/>
      <c r="B99" s="27" t="e">
        <f ca="1">CONCATENATE(C98)&amp;+([1]!MajChiflettva(E98))</f>
        <v>#NAME?</v>
      </c>
      <c r="C99" s="49"/>
      <c r="D99" s="52"/>
      <c r="E99" s="55"/>
      <c r="F99" s="55"/>
    </row>
    <row r="100" spans="1:6" s="1" customFormat="1" x14ac:dyDescent="0.3">
      <c r="A100" s="47"/>
      <c r="B100" s="6" t="s">
        <v>67</v>
      </c>
      <c r="C100" s="50" t="s">
        <v>20</v>
      </c>
      <c r="D100" s="53">
        <v>0.15700000000000003</v>
      </c>
      <c r="E100" s="56"/>
      <c r="F100" s="56">
        <f>+E100*D100</f>
        <v>0</v>
      </c>
    </row>
    <row r="101" spans="1:6" s="4" customFormat="1" ht="18" x14ac:dyDescent="0.3">
      <c r="A101" s="10"/>
      <c r="B101" s="60" t="s">
        <v>126</v>
      </c>
      <c r="C101" s="61"/>
      <c r="D101" s="61"/>
      <c r="E101" s="61"/>
      <c r="F101" s="17">
        <f>SUM(F95:F100)</f>
        <v>0</v>
      </c>
    </row>
    <row r="102" spans="1:6" s="4" customFormat="1" ht="18" x14ac:dyDescent="0.3">
      <c r="A102" s="42" t="s">
        <v>113</v>
      </c>
      <c r="B102" s="43"/>
      <c r="C102" s="43"/>
      <c r="D102" s="43"/>
      <c r="E102" s="43"/>
      <c r="F102" s="44"/>
    </row>
    <row r="103" spans="1:6" s="1" customFormat="1" ht="31.2" x14ac:dyDescent="0.3">
      <c r="A103" s="45">
        <v>5.0999999999999996</v>
      </c>
      <c r="B103" s="12" t="s">
        <v>114</v>
      </c>
      <c r="C103" s="48" t="s">
        <v>9</v>
      </c>
      <c r="D103" s="51">
        <v>1</v>
      </c>
      <c r="E103" s="54"/>
      <c r="F103" s="54">
        <f>+E103*D103</f>
        <v>0</v>
      </c>
    </row>
    <row r="104" spans="1:6" s="1" customFormat="1" x14ac:dyDescent="0.3">
      <c r="A104" s="46"/>
      <c r="B104" s="27" t="e">
        <f ca="1">CONCATENATE(C103)&amp;+([1]!MajChiflettva(E103))</f>
        <v>#NAME?</v>
      </c>
      <c r="C104" s="49"/>
      <c r="D104" s="52"/>
      <c r="E104" s="55"/>
      <c r="F104" s="55"/>
    </row>
    <row r="105" spans="1:6" s="1" customFormat="1" x14ac:dyDescent="0.3">
      <c r="A105" s="47"/>
      <c r="B105" s="6" t="s">
        <v>68</v>
      </c>
      <c r="C105" s="50"/>
      <c r="D105" s="53"/>
      <c r="E105" s="56"/>
      <c r="F105" s="56"/>
    </row>
    <row r="106" spans="1:6" s="1" customFormat="1" ht="31.2" x14ac:dyDescent="0.3">
      <c r="A106" s="45">
        <f>0.1+A103</f>
        <v>5.1999999999999993</v>
      </c>
      <c r="B106" s="12" t="s">
        <v>69</v>
      </c>
      <c r="C106" s="48" t="s">
        <v>52</v>
      </c>
      <c r="D106" s="51">
        <v>1</v>
      </c>
      <c r="E106" s="54"/>
      <c r="F106" s="54">
        <f>+E106*D106</f>
        <v>0</v>
      </c>
    </row>
    <row r="107" spans="1:6" s="1" customFormat="1" x14ac:dyDescent="0.3">
      <c r="A107" s="46"/>
      <c r="B107" s="27" t="e">
        <f ca="1">CONCATENATE(C106)&amp;+([1]!MajChiflettva(E106))</f>
        <v>#NAME?</v>
      </c>
      <c r="C107" s="49"/>
      <c r="D107" s="52"/>
      <c r="E107" s="55"/>
      <c r="F107" s="55"/>
    </row>
    <row r="108" spans="1:6" s="1" customFormat="1" x14ac:dyDescent="0.3">
      <c r="A108" s="47"/>
      <c r="B108" s="6" t="s">
        <v>68</v>
      </c>
      <c r="C108" s="50"/>
      <c r="D108" s="53"/>
      <c r="E108" s="56"/>
      <c r="F108" s="56"/>
    </row>
    <row r="109" spans="1:6" s="1" customFormat="1" x14ac:dyDescent="0.3">
      <c r="A109" s="45">
        <f>0.1+A106</f>
        <v>5.2999999999999989</v>
      </c>
      <c r="B109" s="12" t="s">
        <v>115</v>
      </c>
      <c r="C109" s="48" t="s">
        <v>52</v>
      </c>
      <c r="D109" s="51">
        <v>1</v>
      </c>
      <c r="E109" s="54"/>
      <c r="F109" s="54">
        <f>+E109*D109</f>
        <v>0</v>
      </c>
    </row>
    <row r="110" spans="1:6" s="1" customFormat="1" x14ac:dyDescent="0.3">
      <c r="A110" s="46"/>
      <c r="B110" s="27" t="e">
        <f ca="1">CONCATENATE(C109)&amp;+([1]!MajChiflettva(E109))</f>
        <v>#NAME?</v>
      </c>
      <c r="C110" s="49"/>
      <c r="D110" s="52"/>
      <c r="E110" s="55"/>
      <c r="F110" s="55"/>
    </row>
    <row r="111" spans="1:6" s="1" customFormat="1" x14ac:dyDescent="0.3">
      <c r="A111" s="47"/>
      <c r="B111" s="6" t="s">
        <v>116</v>
      </c>
      <c r="C111" s="50"/>
      <c r="D111" s="53"/>
      <c r="E111" s="56"/>
      <c r="F111" s="56"/>
    </row>
    <row r="112" spans="1:6" s="4" customFormat="1" ht="18" x14ac:dyDescent="0.3">
      <c r="A112" s="10"/>
      <c r="B112" s="60" t="s">
        <v>127</v>
      </c>
      <c r="C112" s="61"/>
      <c r="D112" s="61"/>
      <c r="E112" s="61"/>
      <c r="F112" s="17">
        <f>SUM(F103:F111)</f>
        <v>0</v>
      </c>
    </row>
    <row r="113" spans="2:7" s="13" customFormat="1" ht="22.8" x14ac:dyDescent="0.4">
      <c r="B113" s="3"/>
      <c r="C113" s="3"/>
      <c r="D113" s="3"/>
      <c r="E113" s="19" t="s">
        <v>71</v>
      </c>
      <c r="F113" s="17">
        <f>F16+F77+F85+F93+F101+F112</f>
        <v>0</v>
      </c>
      <c r="G113" s="33"/>
    </row>
    <row r="114" spans="2:7" ht="18" x14ac:dyDescent="0.3">
      <c r="E114" s="19" t="s">
        <v>72</v>
      </c>
      <c r="F114" s="17">
        <f>F113*8%</f>
        <v>0</v>
      </c>
      <c r="G114" s="33"/>
    </row>
    <row r="115" spans="2:7" ht="18" x14ac:dyDescent="0.3">
      <c r="E115" s="19" t="s">
        <v>73</v>
      </c>
      <c r="F115" s="17">
        <f>F113+F114</f>
        <v>0</v>
      </c>
      <c r="G115" s="33"/>
    </row>
    <row r="116" spans="2:7" ht="18" x14ac:dyDescent="0.3">
      <c r="E116" s="15"/>
      <c r="G116" s="33"/>
    </row>
    <row r="117" spans="2:7" ht="18" x14ac:dyDescent="0.3">
      <c r="G117" s="33"/>
    </row>
    <row r="118" spans="2:7" ht="18" x14ac:dyDescent="0.3">
      <c r="F118" s="16"/>
      <c r="G118" s="33"/>
    </row>
    <row r="119" spans="2:7" x14ac:dyDescent="0.3">
      <c r="F119" s="15"/>
    </row>
  </sheetData>
  <mergeCells count="164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8:A30"/>
    <mergeCell ref="C28:C30"/>
    <mergeCell ref="D28:D30"/>
    <mergeCell ref="E28:E30"/>
    <mergeCell ref="F28:F30"/>
    <mergeCell ref="B31:E31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A33:A35"/>
    <mergeCell ref="C33:C35"/>
    <mergeCell ref="D33:D35"/>
    <mergeCell ref="E33:E35"/>
    <mergeCell ref="F33:F35"/>
    <mergeCell ref="A36:A38"/>
    <mergeCell ref="C36:C38"/>
    <mergeCell ref="D36:D38"/>
    <mergeCell ref="E36:E38"/>
    <mergeCell ref="F36:F38"/>
    <mergeCell ref="B45:E45"/>
    <mergeCell ref="B46:F46"/>
    <mergeCell ref="A47:A49"/>
    <mergeCell ref="C47:C49"/>
    <mergeCell ref="D47:D49"/>
    <mergeCell ref="E47:E49"/>
    <mergeCell ref="F47:F49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50:A52"/>
    <mergeCell ref="C50:C52"/>
    <mergeCell ref="D50:D52"/>
    <mergeCell ref="E50:E52"/>
    <mergeCell ref="F50:F52"/>
    <mergeCell ref="A53:A55"/>
    <mergeCell ref="C53:C55"/>
    <mergeCell ref="D53:D55"/>
    <mergeCell ref="E53:E55"/>
    <mergeCell ref="F53:F55"/>
    <mergeCell ref="A62:A64"/>
    <mergeCell ref="C62:C64"/>
    <mergeCell ref="D62:D64"/>
    <mergeCell ref="E62:E64"/>
    <mergeCell ref="F62:F64"/>
    <mergeCell ref="B65:E65"/>
    <mergeCell ref="A56:A58"/>
    <mergeCell ref="C56:C58"/>
    <mergeCell ref="D56:D58"/>
    <mergeCell ref="E56:E58"/>
    <mergeCell ref="F56:F58"/>
    <mergeCell ref="A59:A61"/>
    <mergeCell ref="C59:C61"/>
    <mergeCell ref="D59:D61"/>
    <mergeCell ref="E59:E61"/>
    <mergeCell ref="F59:F61"/>
    <mergeCell ref="A67:A69"/>
    <mergeCell ref="C67:C69"/>
    <mergeCell ref="D67:D69"/>
    <mergeCell ref="E67:E69"/>
    <mergeCell ref="F67:F69"/>
    <mergeCell ref="A70:A72"/>
    <mergeCell ref="C70:C72"/>
    <mergeCell ref="D70:D72"/>
    <mergeCell ref="E70:E72"/>
    <mergeCell ref="F70:F72"/>
    <mergeCell ref="B77:E77"/>
    <mergeCell ref="A78:F78"/>
    <mergeCell ref="A79:A81"/>
    <mergeCell ref="C79:C81"/>
    <mergeCell ref="D79:D81"/>
    <mergeCell ref="E79:E81"/>
    <mergeCell ref="F79:F81"/>
    <mergeCell ref="A73:A75"/>
    <mergeCell ref="C73:C75"/>
    <mergeCell ref="D73:D75"/>
    <mergeCell ref="E73:E75"/>
    <mergeCell ref="F73:F75"/>
    <mergeCell ref="A76:E76"/>
    <mergeCell ref="A86:F86"/>
    <mergeCell ref="A87:A89"/>
    <mergeCell ref="C87:C89"/>
    <mergeCell ref="D87:D89"/>
    <mergeCell ref="E87:E89"/>
    <mergeCell ref="F87:F89"/>
    <mergeCell ref="A82:A84"/>
    <mergeCell ref="C82:C84"/>
    <mergeCell ref="D82:D84"/>
    <mergeCell ref="E82:E84"/>
    <mergeCell ref="F82:F84"/>
    <mergeCell ref="B85:E85"/>
    <mergeCell ref="A94:F94"/>
    <mergeCell ref="A95:A97"/>
    <mergeCell ref="C95:C97"/>
    <mergeCell ref="D95:D97"/>
    <mergeCell ref="E95:E97"/>
    <mergeCell ref="F95:F97"/>
    <mergeCell ref="A90:A92"/>
    <mergeCell ref="C90:C92"/>
    <mergeCell ref="D90:D92"/>
    <mergeCell ref="E90:E92"/>
    <mergeCell ref="F90:F92"/>
    <mergeCell ref="B93:E93"/>
    <mergeCell ref="A102:F102"/>
    <mergeCell ref="A103:A105"/>
    <mergeCell ref="C103:C105"/>
    <mergeCell ref="D103:D105"/>
    <mergeCell ref="E103:E105"/>
    <mergeCell ref="F103:F105"/>
    <mergeCell ref="A98:A100"/>
    <mergeCell ref="C98:C100"/>
    <mergeCell ref="D98:D100"/>
    <mergeCell ref="E98:E100"/>
    <mergeCell ref="F98:F100"/>
    <mergeCell ref="B101:E101"/>
    <mergeCell ref="B112:E112"/>
    <mergeCell ref="A106:A108"/>
    <mergeCell ref="C106:C108"/>
    <mergeCell ref="D106:D108"/>
    <mergeCell ref="E106:E108"/>
    <mergeCell ref="F106:F108"/>
    <mergeCell ref="A109:A111"/>
    <mergeCell ref="C109:C111"/>
    <mergeCell ref="D109:D111"/>
    <mergeCell ref="E109:E111"/>
    <mergeCell ref="F109:F11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verticalDpi="0" r:id="rId1"/>
  <rowBreaks count="1" manualBreakCount="1">
    <brk id="65" max="5" man="1"/>
  </rowBreaks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0B05A-9518-4DDC-9C2E-39B81FCC537F}">
  <dimension ref="A1:G119"/>
  <sheetViews>
    <sheetView zoomScaleNormal="100" workbookViewId="0">
      <pane ySplit="8" topLeftCell="A63" activePane="bottomLeft" state="frozen"/>
      <selection pane="bottomLeft" activeCell="F106" sqref="F106:F108"/>
    </sheetView>
  </sheetViews>
  <sheetFormatPr baseColWidth="10" defaultColWidth="9.109375" defaultRowHeight="15.6" x14ac:dyDescent="0.3"/>
  <cols>
    <col min="1" max="1" width="8.6640625" style="3" customWidth="1"/>
    <col min="2" max="2" width="74.6640625" style="3" customWidth="1"/>
    <col min="3" max="3" width="8" style="3" bestFit="1" customWidth="1"/>
    <col min="4" max="4" width="7.33203125" style="3" bestFit="1" customWidth="1"/>
    <col min="5" max="5" width="17.33203125" style="3" bestFit="1" customWidth="1"/>
    <col min="6" max="6" width="20.6640625" style="3" customWidth="1"/>
    <col min="7" max="7" width="28.88671875" style="3" customWidth="1"/>
    <col min="8" max="245" width="9.109375" style="3"/>
    <col min="246" max="246" width="8.6640625" style="3" customWidth="1"/>
    <col min="247" max="247" width="74.6640625" style="3" customWidth="1"/>
    <col min="248" max="248" width="8" style="3" bestFit="1" customWidth="1"/>
    <col min="249" max="249" width="7.33203125" style="3" bestFit="1" customWidth="1"/>
    <col min="250" max="250" width="13.33203125" style="3" customWidth="1"/>
    <col min="251" max="251" width="20.6640625" style="3" customWidth="1"/>
    <col min="252" max="260" width="0" style="3" hidden="1" customWidth="1"/>
    <col min="261" max="261" width="0.109375" style="3" customWidth="1"/>
    <col min="262" max="262" width="13" style="3" bestFit="1" customWidth="1"/>
    <col min="263" max="263" width="28.88671875" style="3" customWidth="1"/>
    <col min="264" max="501" width="9.109375" style="3"/>
    <col min="502" max="502" width="8.6640625" style="3" customWidth="1"/>
    <col min="503" max="503" width="74.6640625" style="3" customWidth="1"/>
    <col min="504" max="504" width="8" style="3" bestFit="1" customWidth="1"/>
    <col min="505" max="505" width="7.33203125" style="3" bestFit="1" customWidth="1"/>
    <col min="506" max="506" width="13.33203125" style="3" customWidth="1"/>
    <col min="507" max="507" width="20.6640625" style="3" customWidth="1"/>
    <col min="508" max="516" width="0" style="3" hidden="1" customWidth="1"/>
    <col min="517" max="517" width="0.109375" style="3" customWidth="1"/>
    <col min="518" max="518" width="13" style="3" bestFit="1" customWidth="1"/>
    <col min="519" max="519" width="28.88671875" style="3" customWidth="1"/>
    <col min="520" max="757" width="9.109375" style="3"/>
    <col min="758" max="758" width="8.6640625" style="3" customWidth="1"/>
    <col min="759" max="759" width="74.6640625" style="3" customWidth="1"/>
    <col min="760" max="760" width="8" style="3" bestFit="1" customWidth="1"/>
    <col min="761" max="761" width="7.33203125" style="3" bestFit="1" customWidth="1"/>
    <col min="762" max="762" width="13.33203125" style="3" customWidth="1"/>
    <col min="763" max="763" width="20.6640625" style="3" customWidth="1"/>
    <col min="764" max="772" width="0" style="3" hidden="1" customWidth="1"/>
    <col min="773" max="773" width="0.109375" style="3" customWidth="1"/>
    <col min="774" max="774" width="13" style="3" bestFit="1" customWidth="1"/>
    <col min="775" max="775" width="28.88671875" style="3" customWidth="1"/>
    <col min="776" max="1013" width="9.109375" style="3"/>
    <col min="1014" max="1014" width="8.6640625" style="3" customWidth="1"/>
    <col min="1015" max="1015" width="74.6640625" style="3" customWidth="1"/>
    <col min="1016" max="1016" width="8" style="3" bestFit="1" customWidth="1"/>
    <col min="1017" max="1017" width="7.33203125" style="3" bestFit="1" customWidth="1"/>
    <col min="1018" max="1018" width="13.33203125" style="3" customWidth="1"/>
    <col min="1019" max="1019" width="20.6640625" style="3" customWidth="1"/>
    <col min="1020" max="1028" width="0" style="3" hidden="1" customWidth="1"/>
    <col min="1029" max="1029" width="0.109375" style="3" customWidth="1"/>
    <col min="1030" max="1030" width="13" style="3" bestFit="1" customWidth="1"/>
    <col min="1031" max="1031" width="28.88671875" style="3" customWidth="1"/>
    <col min="1032" max="1269" width="9.109375" style="3"/>
    <col min="1270" max="1270" width="8.6640625" style="3" customWidth="1"/>
    <col min="1271" max="1271" width="74.6640625" style="3" customWidth="1"/>
    <col min="1272" max="1272" width="8" style="3" bestFit="1" customWidth="1"/>
    <col min="1273" max="1273" width="7.33203125" style="3" bestFit="1" customWidth="1"/>
    <col min="1274" max="1274" width="13.33203125" style="3" customWidth="1"/>
    <col min="1275" max="1275" width="20.6640625" style="3" customWidth="1"/>
    <col min="1276" max="1284" width="0" style="3" hidden="1" customWidth="1"/>
    <col min="1285" max="1285" width="0.109375" style="3" customWidth="1"/>
    <col min="1286" max="1286" width="13" style="3" bestFit="1" customWidth="1"/>
    <col min="1287" max="1287" width="28.88671875" style="3" customWidth="1"/>
    <col min="1288" max="1525" width="9.109375" style="3"/>
    <col min="1526" max="1526" width="8.6640625" style="3" customWidth="1"/>
    <col min="1527" max="1527" width="74.6640625" style="3" customWidth="1"/>
    <col min="1528" max="1528" width="8" style="3" bestFit="1" customWidth="1"/>
    <col min="1529" max="1529" width="7.33203125" style="3" bestFit="1" customWidth="1"/>
    <col min="1530" max="1530" width="13.33203125" style="3" customWidth="1"/>
    <col min="1531" max="1531" width="20.6640625" style="3" customWidth="1"/>
    <col min="1532" max="1540" width="0" style="3" hidden="1" customWidth="1"/>
    <col min="1541" max="1541" width="0.109375" style="3" customWidth="1"/>
    <col min="1542" max="1542" width="13" style="3" bestFit="1" customWidth="1"/>
    <col min="1543" max="1543" width="28.88671875" style="3" customWidth="1"/>
    <col min="1544" max="1781" width="9.109375" style="3"/>
    <col min="1782" max="1782" width="8.6640625" style="3" customWidth="1"/>
    <col min="1783" max="1783" width="74.6640625" style="3" customWidth="1"/>
    <col min="1784" max="1784" width="8" style="3" bestFit="1" customWidth="1"/>
    <col min="1785" max="1785" width="7.33203125" style="3" bestFit="1" customWidth="1"/>
    <col min="1786" max="1786" width="13.33203125" style="3" customWidth="1"/>
    <col min="1787" max="1787" width="20.6640625" style="3" customWidth="1"/>
    <col min="1788" max="1796" width="0" style="3" hidden="1" customWidth="1"/>
    <col min="1797" max="1797" width="0.109375" style="3" customWidth="1"/>
    <col min="1798" max="1798" width="13" style="3" bestFit="1" customWidth="1"/>
    <col min="1799" max="1799" width="28.88671875" style="3" customWidth="1"/>
    <col min="1800" max="2037" width="9.109375" style="3"/>
    <col min="2038" max="2038" width="8.6640625" style="3" customWidth="1"/>
    <col min="2039" max="2039" width="74.6640625" style="3" customWidth="1"/>
    <col min="2040" max="2040" width="8" style="3" bestFit="1" customWidth="1"/>
    <col min="2041" max="2041" width="7.33203125" style="3" bestFit="1" customWidth="1"/>
    <col min="2042" max="2042" width="13.33203125" style="3" customWidth="1"/>
    <col min="2043" max="2043" width="20.6640625" style="3" customWidth="1"/>
    <col min="2044" max="2052" width="0" style="3" hidden="1" customWidth="1"/>
    <col min="2053" max="2053" width="0.109375" style="3" customWidth="1"/>
    <col min="2054" max="2054" width="13" style="3" bestFit="1" customWidth="1"/>
    <col min="2055" max="2055" width="28.88671875" style="3" customWidth="1"/>
    <col min="2056" max="2293" width="9.109375" style="3"/>
    <col min="2294" max="2294" width="8.6640625" style="3" customWidth="1"/>
    <col min="2295" max="2295" width="74.6640625" style="3" customWidth="1"/>
    <col min="2296" max="2296" width="8" style="3" bestFit="1" customWidth="1"/>
    <col min="2297" max="2297" width="7.33203125" style="3" bestFit="1" customWidth="1"/>
    <col min="2298" max="2298" width="13.33203125" style="3" customWidth="1"/>
    <col min="2299" max="2299" width="20.6640625" style="3" customWidth="1"/>
    <col min="2300" max="2308" width="0" style="3" hidden="1" customWidth="1"/>
    <col min="2309" max="2309" width="0.109375" style="3" customWidth="1"/>
    <col min="2310" max="2310" width="13" style="3" bestFit="1" customWidth="1"/>
    <col min="2311" max="2311" width="28.88671875" style="3" customWidth="1"/>
    <col min="2312" max="2549" width="9.109375" style="3"/>
    <col min="2550" max="2550" width="8.6640625" style="3" customWidth="1"/>
    <col min="2551" max="2551" width="74.6640625" style="3" customWidth="1"/>
    <col min="2552" max="2552" width="8" style="3" bestFit="1" customWidth="1"/>
    <col min="2553" max="2553" width="7.33203125" style="3" bestFit="1" customWidth="1"/>
    <col min="2554" max="2554" width="13.33203125" style="3" customWidth="1"/>
    <col min="2555" max="2555" width="20.6640625" style="3" customWidth="1"/>
    <col min="2556" max="2564" width="0" style="3" hidden="1" customWidth="1"/>
    <col min="2565" max="2565" width="0.109375" style="3" customWidth="1"/>
    <col min="2566" max="2566" width="13" style="3" bestFit="1" customWidth="1"/>
    <col min="2567" max="2567" width="28.88671875" style="3" customWidth="1"/>
    <col min="2568" max="2805" width="9.109375" style="3"/>
    <col min="2806" max="2806" width="8.6640625" style="3" customWidth="1"/>
    <col min="2807" max="2807" width="74.6640625" style="3" customWidth="1"/>
    <col min="2808" max="2808" width="8" style="3" bestFit="1" customWidth="1"/>
    <col min="2809" max="2809" width="7.33203125" style="3" bestFit="1" customWidth="1"/>
    <col min="2810" max="2810" width="13.33203125" style="3" customWidth="1"/>
    <col min="2811" max="2811" width="20.6640625" style="3" customWidth="1"/>
    <col min="2812" max="2820" width="0" style="3" hidden="1" customWidth="1"/>
    <col min="2821" max="2821" width="0.109375" style="3" customWidth="1"/>
    <col min="2822" max="2822" width="13" style="3" bestFit="1" customWidth="1"/>
    <col min="2823" max="2823" width="28.88671875" style="3" customWidth="1"/>
    <col min="2824" max="3061" width="9.109375" style="3"/>
    <col min="3062" max="3062" width="8.6640625" style="3" customWidth="1"/>
    <col min="3063" max="3063" width="74.6640625" style="3" customWidth="1"/>
    <col min="3064" max="3064" width="8" style="3" bestFit="1" customWidth="1"/>
    <col min="3065" max="3065" width="7.33203125" style="3" bestFit="1" customWidth="1"/>
    <col min="3066" max="3066" width="13.33203125" style="3" customWidth="1"/>
    <col min="3067" max="3067" width="20.6640625" style="3" customWidth="1"/>
    <col min="3068" max="3076" width="0" style="3" hidden="1" customWidth="1"/>
    <col min="3077" max="3077" width="0.109375" style="3" customWidth="1"/>
    <col min="3078" max="3078" width="13" style="3" bestFit="1" customWidth="1"/>
    <col min="3079" max="3079" width="28.88671875" style="3" customWidth="1"/>
    <col min="3080" max="3317" width="9.109375" style="3"/>
    <col min="3318" max="3318" width="8.6640625" style="3" customWidth="1"/>
    <col min="3319" max="3319" width="74.6640625" style="3" customWidth="1"/>
    <col min="3320" max="3320" width="8" style="3" bestFit="1" customWidth="1"/>
    <col min="3321" max="3321" width="7.33203125" style="3" bestFit="1" customWidth="1"/>
    <col min="3322" max="3322" width="13.33203125" style="3" customWidth="1"/>
    <col min="3323" max="3323" width="20.6640625" style="3" customWidth="1"/>
    <col min="3324" max="3332" width="0" style="3" hidden="1" customWidth="1"/>
    <col min="3333" max="3333" width="0.109375" style="3" customWidth="1"/>
    <col min="3334" max="3334" width="13" style="3" bestFit="1" customWidth="1"/>
    <col min="3335" max="3335" width="28.88671875" style="3" customWidth="1"/>
    <col min="3336" max="3573" width="9.109375" style="3"/>
    <col min="3574" max="3574" width="8.6640625" style="3" customWidth="1"/>
    <col min="3575" max="3575" width="74.6640625" style="3" customWidth="1"/>
    <col min="3576" max="3576" width="8" style="3" bestFit="1" customWidth="1"/>
    <col min="3577" max="3577" width="7.33203125" style="3" bestFit="1" customWidth="1"/>
    <col min="3578" max="3578" width="13.33203125" style="3" customWidth="1"/>
    <col min="3579" max="3579" width="20.6640625" style="3" customWidth="1"/>
    <col min="3580" max="3588" width="0" style="3" hidden="1" customWidth="1"/>
    <col min="3589" max="3589" width="0.109375" style="3" customWidth="1"/>
    <col min="3590" max="3590" width="13" style="3" bestFit="1" customWidth="1"/>
    <col min="3591" max="3591" width="28.88671875" style="3" customWidth="1"/>
    <col min="3592" max="3829" width="9.109375" style="3"/>
    <col min="3830" max="3830" width="8.6640625" style="3" customWidth="1"/>
    <col min="3831" max="3831" width="74.6640625" style="3" customWidth="1"/>
    <col min="3832" max="3832" width="8" style="3" bestFit="1" customWidth="1"/>
    <col min="3833" max="3833" width="7.33203125" style="3" bestFit="1" customWidth="1"/>
    <col min="3834" max="3834" width="13.33203125" style="3" customWidth="1"/>
    <col min="3835" max="3835" width="20.6640625" style="3" customWidth="1"/>
    <col min="3836" max="3844" width="0" style="3" hidden="1" customWidth="1"/>
    <col min="3845" max="3845" width="0.109375" style="3" customWidth="1"/>
    <col min="3846" max="3846" width="13" style="3" bestFit="1" customWidth="1"/>
    <col min="3847" max="3847" width="28.88671875" style="3" customWidth="1"/>
    <col min="3848" max="4085" width="9.109375" style="3"/>
    <col min="4086" max="4086" width="8.6640625" style="3" customWidth="1"/>
    <col min="4087" max="4087" width="74.6640625" style="3" customWidth="1"/>
    <col min="4088" max="4088" width="8" style="3" bestFit="1" customWidth="1"/>
    <col min="4089" max="4089" width="7.33203125" style="3" bestFit="1" customWidth="1"/>
    <col min="4090" max="4090" width="13.33203125" style="3" customWidth="1"/>
    <col min="4091" max="4091" width="20.6640625" style="3" customWidth="1"/>
    <col min="4092" max="4100" width="0" style="3" hidden="1" customWidth="1"/>
    <col min="4101" max="4101" width="0.109375" style="3" customWidth="1"/>
    <col min="4102" max="4102" width="13" style="3" bestFit="1" customWidth="1"/>
    <col min="4103" max="4103" width="28.88671875" style="3" customWidth="1"/>
    <col min="4104" max="4341" width="9.109375" style="3"/>
    <col min="4342" max="4342" width="8.6640625" style="3" customWidth="1"/>
    <col min="4343" max="4343" width="74.6640625" style="3" customWidth="1"/>
    <col min="4344" max="4344" width="8" style="3" bestFit="1" customWidth="1"/>
    <col min="4345" max="4345" width="7.33203125" style="3" bestFit="1" customWidth="1"/>
    <col min="4346" max="4346" width="13.33203125" style="3" customWidth="1"/>
    <col min="4347" max="4347" width="20.6640625" style="3" customWidth="1"/>
    <col min="4348" max="4356" width="0" style="3" hidden="1" customWidth="1"/>
    <col min="4357" max="4357" width="0.109375" style="3" customWidth="1"/>
    <col min="4358" max="4358" width="13" style="3" bestFit="1" customWidth="1"/>
    <col min="4359" max="4359" width="28.88671875" style="3" customWidth="1"/>
    <col min="4360" max="4597" width="9.109375" style="3"/>
    <col min="4598" max="4598" width="8.6640625" style="3" customWidth="1"/>
    <col min="4599" max="4599" width="74.6640625" style="3" customWidth="1"/>
    <col min="4600" max="4600" width="8" style="3" bestFit="1" customWidth="1"/>
    <col min="4601" max="4601" width="7.33203125" style="3" bestFit="1" customWidth="1"/>
    <col min="4602" max="4602" width="13.33203125" style="3" customWidth="1"/>
    <col min="4603" max="4603" width="20.6640625" style="3" customWidth="1"/>
    <col min="4604" max="4612" width="0" style="3" hidden="1" customWidth="1"/>
    <col min="4613" max="4613" width="0.109375" style="3" customWidth="1"/>
    <col min="4614" max="4614" width="13" style="3" bestFit="1" customWidth="1"/>
    <col min="4615" max="4615" width="28.88671875" style="3" customWidth="1"/>
    <col min="4616" max="4853" width="9.109375" style="3"/>
    <col min="4854" max="4854" width="8.6640625" style="3" customWidth="1"/>
    <col min="4855" max="4855" width="74.6640625" style="3" customWidth="1"/>
    <col min="4856" max="4856" width="8" style="3" bestFit="1" customWidth="1"/>
    <col min="4857" max="4857" width="7.33203125" style="3" bestFit="1" customWidth="1"/>
    <col min="4858" max="4858" width="13.33203125" style="3" customWidth="1"/>
    <col min="4859" max="4859" width="20.6640625" style="3" customWidth="1"/>
    <col min="4860" max="4868" width="0" style="3" hidden="1" customWidth="1"/>
    <col min="4869" max="4869" width="0.109375" style="3" customWidth="1"/>
    <col min="4870" max="4870" width="13" style="3" bestFit="1" customWidth="1"/>
    <col min="4871" max="4871" width="28.88671875" style="3" customWidth="1"/>
    <col min="4872" max="5109" width="9.109375" style="3"/>
    <col min="5110" max="5110" width="8.6640625" style="3" customWidth="1"/>
    <col min="5111" max="5111" width="74.6640625" style="3" customWidth="1"/>
    <col min="5112" max="5112" width="8" style="3" bestFit="1" customWidth="1"/>
    <col min="5113" max="5113" width="7.33203125" style="3" bestFit="1" customWidth="1"/>
    <col min="5114" max="5114" width="13.33203125" style="3" customWidth="1"/>
    <col min="5115" max="5115" width="20.6640625" style="3" customWidth="1"/>
    <col min="5116" max="5124" width="0" style="3" hidden="1" customWidth="1"/>
    <col min="5125" max="5125" width="0.109375" style="3" customWidth="1"/>
    <col min="5126" max="5126" width="13" style="3" bestFit="1" customWidth="1"/>
    <col min="5127" max="5127" width="28.88671875" style="3" customWidth="1"/>
    <col min="5128" max="5365" width="9.109375" style="3"/>
    <col min="5366" max="5366" width="8.6640625" style="3" customWidth="1"/>
    <col min="5367" max="5367" width="74.6640625" style="3" customWidth="1"/>
    <col min="5368" max="5368" width="8" style="3" bestFit="1" customWidth="1"/>
    <col min="5369" max="5369" width="7.33203125" style="3" bestFit="1" customWidth="1"/>
    <col min="5370" max="5370" width="13.33203125" style="3" customWidth="1"/>
    <col min="5371" max="5371" width="20.6640625" style="3" customWidth="1"/>
    <col min="5372" max="5380" width="0" style="3" hidden="1" customWidth="1"/>
    <col min="5381" max="5381" width="0.109375" style="3" customWidth="1"/>
    <col min="5382" max="5382" width="13" style="3" bestFit="1" customWidth="1"/>
    <col min="5383" max="5383" width="28.88671875" style="3" customWidth="1"/>
    <col min="5384" max="5621" width="9.109375" style="3"/>
    <col min="5622" max="5622" width="8.6640625" style="3" customWidth="1"/>
    <col min="5623" max="5623" width="74.6640625" style="3" customWidth="1"/>
    <col min="5624" max="5624" width="8" style="3" bestFit="1" customWidth="1"/>
    <col min="5625" max="5625" width="7.33203125" style="3" bestFit="1" customWidth="1"/>
    <col min="5626" max="5626" width="13.33203125" style="3" customWidth="1"/>
    <col min="5627" max="5627" width="20.6640625" style="3" customWidth="1"/>
    <col min="5628" max="5636" width="0" style="3" hidden="1" customWidth="1"/>
    <col min="5637" max="5637" width="0.109375" style="3" customWidth="1"/>
    <col min="5638" max="5638" width="13" style="3" bestFit="1" customWidth="1"/>
    <col min="5639" max="5639" width="28.88671875" style="3" customWidth="1"/>
    <col min="5640" max="5877" width="9.109375" style="3"/>
    <col min="5878" max="5878" width="8.6640625" style="3" customWidth="1"/>
    <col min="5879" max="5879" width="74.6640625" style="3" customWidth="1"/>
    <col min="5880" max="5880" width="8" style="3" bestFit="1" customWidth="1"/>
    <col min="5881" max="5881" width="7.33203125" style="3" bestFit="1" customWidth="1"/>
    <col min="5882" max="5882" width="13.33203125" style="3" customWidth="1"/>
    <col min="5883" max="5883" width="20.6640625" style="3" customWidth="1"/>
    <col min="5884" max="5892" width="0" style="3" hidden="1" customWidth="1"/>
    <col min="5893" max="5893" width="0.109375" style="3" customWidth="1"/>
    <col min="5894" max="5894" width="13" style="3" bestFit="1" customWidth="1"/>
    <col min="5895" max="5895" width="28.88671875" style="3" customWidth="1"/>
    <col min="5896" max="6133" width="9.109375" style="3"/>
    <col min="6134" max="6134" width="8.6640625" style="3" customWidth="1"/>
    <col min="6135" max="6135" width="74.6640625" style="3" customWidth="1"/>
    <col min="6136" max="6136" width="8" style="3" bestFit="1" customWidth="1"/>
    <col min="6137" max="6137" width="7.33203125" style="3" bestFit="1" customWidth="1"/>
    <col min="6138" max="6138" width="13.33203125" style="3" customWidth="1"/>
    <col min="6139" max="6139" width="20.6640625" style="3" customWidth="1"/>
    <col min="6140" max="6148" width="0" style="3" hidden="1" customWidth="1"/>
    <col min="6149" max="6149" width="0.109375" style="3" customWidth="1"/>
    <col min="6150" max="6150" width="13" style="3" bestFit="1" customWidth="1"/>
    <col min="6151" max="6151" width="28.88671875" style="3" customWidth="1"/>
    <col min="6152" max="6389" width="9.109375" style="3"/>
    <col min="6390" max="6390" width="8.6640625" style="3" customWidth="1"/>
    <col min="6391" max="6391" width="74.6640625" style="3" customWidth="1"/>
    <col min="6392" max="6392" width="8" style="3" bestFit="1" customWidth="1"/>
    <col min="6393" max="6393" width="7.33203125" style="3" bestFit="1" customWidth="1"/>
    <col min="6394" max="6394" width="13.33203125" style="3" customWidth="1"/>
    <col min="6395" max="6395" width="20.6640625" style="3" customWidth="1"/>
    <col min="6396" max="6404" width="0" style="3" hidden="1" customWidth="1"/>
    <col min="6405" max="6405" width="0.109375" style="3" customWidth="1"/>
    <col min="6406" max="6406" width="13" style="3" bestFit="1" customWidth="1"/>
    <col min="6407" max="6407" width="28.88671875" style="3" customWidth="1"/>
    <col min="6408" max="6645" width="9.109375" style="3"/>
    <col min="6646" max="6646" width="8.6640625" style="3" customWidth="1"/>
    <col min="6647" max="6647" width="74.6640625" style="3" customWidth="1"/>
    <col min="6648" max="6648" width="8" style="3" bestFit="1" customWidth="1"/>
    <col min="6649" max="6649" width="7.33203125" style="3" bestFit="1" customWidth="1"/>
    <col min="6650" max="6650" width="13.33203125" style="3" customWidth="1"/>
    <col min="6651" max="6651" width="20.6640625" style="3" customWidth="1"/>
    <col min="6652" max="6660" width="0" style="3" hidden="1" customWidth="1"/>
    <col min="6661" max="6661" width="0.109375" style="3" customWidth="1"/>
    <col min="6662" max="6662" width="13" style="3" bestFit="1" customWidth="1"/>
    <col min="6663" max="6663" width="28.88671875" style="3" customWidth="1"/>
    <col min="6664" max="6901" width="9.109375" style="3"/>
    <col min="6902" max="6902" width="8.6640625" style="3" customWidth="1"/>
    <col min="6903" max="6903" width="74.6640625" style="3" customWidth="1"/>
    <col min="6904" max="6904" width="8" style="3" bestFit="1" customWidth="1"/>
    <col min="6905" max="6905" width="7.33203125" style="3" bestFit="1" customWidth="1"/>
    <col min="6906" max="6906" width="13.33203125" style="3" customWidth="1"/>
    <col min="6907" max="6907" width="20.6640625" style="3" customWidth="1"/>
    <col min="6908" max="6916" width="0" style="3" hidden="1" customWidth="1"/>
    <col min="6917" max="6917" width="0.109375" style="3" customWidth="1"/>
    <col min="6918" max="6918" width="13" style="3" bestFit="1" customWidth="1"/>
    <col min="6919" max="6919" width="28.88671875" style="3" customWidth="1"/>
    <col min="6920" max="7157" width="9.109375" style="3"/>
    <col min="7158" max="7158" width="8.6640625" style="3" customWidth="1"/>
    <col min="7159" max="7159" width="74.6640625" style="3" customWidth="1"/>
    <col min="7160" max="7160" width="8" style="3" bestFit="1" customWidth="1"/>
    <col min="7161" max="7161" width="7.33203125" style="3" bestFit="1" customWidth="1"/>
    <col min="7162" max="7162" width="13.33203125" style="3" customWidth="1"/>
    <col min="7163" max="7163" width="20.6640625" style="3" customWidth="1"/>
    <col min="7164" max="7172" width="0" style="3" hidden="1" customWidth="1"/>
    <col min="7173" max="7173" width="0.109375" style="3" customWidth="1"/>
    <col min="7174" max="7174" width="13" style="3" bestFit="1" customWidth="1"/>
    <col min="7175" max="7175" width="28.88671875" style="3" customWidth="1"/>
    <col min="7176" max="7413" width="9.109375" style="3"/>
    <col min="7414" max="7414" width="8.6640625" style="3" customWidth="1"/>
    <col min="7415" max="7415" width="74.6640625" style="3" customWidth="1"/>
    <col min="7416" max="7416" width="8" style="3" bestFit="1" customWidth="1"/>
    <col min="7417" max="7417" width="7.33203125" style="3" bestFit="1" customWidth="1"/>
    <col min="7418" max="7418" width="13.33203125" style="3" customWidth="1"/>
    <col min="7419" max="7419" width="20.6640625" style="3" customWidth="1"/>
    <col min="7420" max="7428" width="0" style="3" hidden="1" customWidth="1"/>
    <col min="7429" max="7429" width="0.109375" style="3" customWidth="1"/>
    <col min="7430" max="7430" width="13" style="3" bestFit="1" customWidth="1"/>
    <col min="7431" max="7431" width="28.88671875" style="3" customWidth="1"/>
    <col min="7432" max="7669" width="9.109375" style="3"/>
    <col min="7670" max="7670" width="8.6640625" style="3" customWidth="1"/>
    <col min="7671" max="7671" width="74.6640625" style="3" customWidth="1"/>
    <col min="7672" max="7672" width="8" style="3" bestFit="1" customWidth="1"/>
    <col min="7673" max="7673" width="7.33203125" style="3" bestFit="1" customWidth="1"/>
    <col min="7674" max="7674" width="13.33203125" style="3" customWidth="1"/>
    <col min="7675" max="7675" width="20.6640625" style="3" customWidth="1"/>
    <col min="7676" max="7684" width="0" style="3" hidden="1" customWidth="1"/>
    <col min="7685" max="7685" width="0.109375" style="3" customWidth="1"/>
    <col min="7686" max="7686" width="13" style="3" bestFit="1" customWidth="1"/>
    <col min="7687" max="7687" width="28.88671875" style="3" customWidth="1"/>
    <col min="7688" max="7925" width="9.109375" style="3"/>
    <col min="7926" max="7926" width="8.6640625" style="3" customWidth="1"/>
    <col min="7927" max="7927" width="74.6640625" style="3" customWidth="1"/>
    <col min="7928" max="7928" width="8" style="3" bestFit="1" customWidth="1"/>
    <col min="7929" max="7929" width="7.33203125" style="3" bestFit="1" customWidth="1"/>
    <col min="7930" max="7930" width="13.33203125" style="3" customWidth="1"/>
    <col min="7931" max="7931" width="20.6640625" style="3" customWidth="1"/>
    <col min="7932" max="7940" width="0" style="3" hidden="1" customWidth="1"/>
    <col min="7941" max="7941" width="0.109375" style="3" customWidth="1"/>
    <col min="7942" max="7942" width="13" style="3" bestFit="1" customWidth="1"/>
    <col min="7943" max="7943" width="28.88671875" style="3" customWidth="1"/>
    <col min="7944" max="8181" width="9.109375" style="3"/>
    <col min="8182" max="8182" width="8.6640625" style="3" customWidth="1"/>
    <col min="8183" max="8183" width="74.6640625" style="3" customWidth="1"/>
    <col min="8184" max="8184" width="8" style="3" bestFit="1" customWidth="1"/>
    <col min="8185" max="8185" width="7.33203125" style="3" bestFit="1" customWidth="1"/>
    <col min="8186" max="8186" width="13.33203125" style="3" customWidth="1"/>
    <col min="8187" max="8187" width="20.6640625" style="3" customWidth="1"/>
    <col min="8188" max="8196" width="0" style="3" hidden="1" customWidth="1"/>
    <col min="8197" max="8197" width="0.109375" style="3" customWidth="1"/>
    <col min="8198" max="8198" width="13" style="3" bestFit="1" customWidth="1"/>
    <col min="8199" max="8199" width="28.88671875" style="3" customWidth="1"/>
    <col min="8200" max="8437" width="9.109375" style="3"/>
    <col min="8438" max="8438" width="8.6640625" style="3" customWidth="1"/>
    <col min="8439" max="8439" width="74.6640625" style="3" customWidth="1"/>
    <col min="8440" max="8440" width="8" style="3" bestFit="1" customWidth="1"/>
    <col min="8441" max="8441" width="7.33203125" style="3" bestFit="1" customWidth="1"/>
    <col min="8442" max="8442" width="13.33203125" style="3" customWidth="1"/>
    <col min="8443" max="8443" width="20.6640625" style="3" customWidth="1"/>
    <col min="8444" max="8452" width="0" style="3" hidden="1" customWidth="1"/>
    <col min="8453" max="8453" width="0.109375" style="3" customWidth="1"/>
    <col min="8454" max="8454" width="13" style="3" bestFit="1" customWidth="1"/>
    <col min="8455" max="8455" width="28.88671875" style="3" customWidth="1"/>
    <col min="8456" max="8693" width="9.109375" style="3"/>
    <col min="8694" max="8694" width="8.6640625" style="3" customWidth="1"/>
    <col min="8695" max="8695" width="74.6640625" style="3" customWidth="1"/>
    <col min="8696" max="8696" width="8" style="3" bestFit="1" customWidth="1"/>
    <col min="8697" max="8697" width="7.33203125" style="3" bestFit="1" customWidth="1"/>
    <col min="8698" max="8698" width="13.33203125" style="3" customWidth="1"/>
    <col min="8699" max="8699" width="20.6640625" style="3" customWidth="1"/>
    <col min="8700" max="8708" width="0" style="3" hidden="1" customWidth="1"/>
    <col min="8709" max="8709" width="0.109375" style="3" customWidth="1"/>
    <col min="8710" max="8710" width="13" style="3" bestFit="1" customWidth="1"/>
    <col min="8711" max="8711" width="28.88671875" style="3" customWidth="1"/>
    <col min="8712" max="8949" width="9.109375" style="3"/>
    <col min="8950" max="8950" width="8.6640625" style="3" customWidth="1"/>
    <col min="8951" max="8951" width="74.6640625" style="3" customWidth="1"/>
    <col min="8952" max="8952" width="8" style="3" bestFit="1" customWidth="1"/>
    <col min="8953" max="8953" width="7.33203125" style="3" bestFit="1" customWidth="1"/>
    <col min="8954" max="8954" width="13.33203125" style="3" customWidth="1"/>
    <col min="8955" max="8955" width="20.6640625" style="3" customWidth="1"/>
    <col min="8956" max="8964" width="0" style="3" hidden="1" customWidth="1"/>
    <col min="8965" max="8965" width="0.109375" style="3" customWidth="1"/>
    <col min="8966" max="8966" width="13" style="3" bestFit="1" customWidth="1"/>
    <col min="8967" max="8967" width="28.88671875" style="3" customWidth="1"/>
    <col min="8968" max="9205" width="9.109375" style="3"/>
    <col min="9206" max="9206" width="8.6640625" style="3" customWidth="1"/>
    <col min="9207" max="9207" width="74.6640625" style="3" customWidth="1"/>
    <col min="9208" max="9208" width="8" style="3" bestFit="1" customWidth="1"/>
    <col min="9209" max="9209" width="7.33203125" style="3" bestFit="1" customWidth="1"/>
    <col min="9210" max="9210" width="13.33203125" style="3" customWidth="1"/>
    <col min="9211" max="9211" width="20.6640625" style="3" customWidth="1"/>
    <col min="9212" max="9220" width="0" style="3" hidden="1" customWidth="1"/>
    <col min="9221" max="9221" width="0.109375" style="3" customWidth="1"/>
    <col min="9222" max="9222" width="13" style="3" bestFit="1" customWidth="1"/>
    <col min="9223" max="9223" width="28.88671875" style="3" customWidth="1"/>
    <col min="9224" max="9461" width="9.109375" style="3"/>
    <col min="9462" max="9462" width="8.6640625" style="3" customWidth="1"/>
    <col min="9463" max="9463" width="74.6640625" style="3" customWidth="1"/>
    <col min="9464" max="9464" width="8" style="3" bestFit="1" customWidth="1"/>
    <col min="9465" max="9465" width="7.33203125" style="3" bestFit="1" customWidth="1"/>
    <col min="9466" max="9466" width="13.33203125" style="3" customWidth="1"/>
    <col min="9467" max="9467" width="20.6640625" style="3" customWidth="1"/>
    <col min="9468" max="9476" width="0" style="3" hidden="1" customWidth="1"/>
    <col min="9477" max="9477" width="0.109375" style="3" customWidth="1"/>
    <col min="9478" max="9478" width="13" style="3" bestFit="1" customWidth="1"/>
    <col min="9479" max="9479" width="28.88671875" style="3" customWidth="1"/>
    <col min="9480" max="9717" width="9.109375" style="3"/>
    <col min="9718" max="9718" width="8.6640625" style="3" customWidth="1"/>
    <col min="9719" max="9719" width="74.6640625" style="3" customWidth="1"/>
    <col min="9720" max="9720" width="8" style="3" bestFit="1" customWidth="1"/>
    <col min="9721" max="9721" width="7.33203125" style="3" bestFit="1" customWidth="1"/>
    <col min="9722" max="9722" width="13.33203125" style="3" customWidth="1"/>
    <col min="9723" max="9723" width="20.6640625" style="3" customWidth="1"/>
    <col min="9724" max="9732" width="0" style="3" hidden="1" customWidth="1"/>
    <col min="9733" max="9733" width="0.109375" style="3" customWidth="1"/>
    <col min="9734" max="9734" width="13" style="3" bestFit="1" customWidth="1"/>
    <col min="9735" max="9735" width="28.88671875" style="3" customWidth="1"/>
    <col min="9736" max="9973" width="9.109375" style="3"/>
    <col min="9974" max="9974" width="8.6640625" style="3" customWidth="1"/>
    <col min="9975" max="9975" width="74.6640625" style="3" customWidth="1"/>
    <col min="9976" max="9976" width="8" style="3" bestFit="1" customWidth="1"/>
    <col min="9977" max="9977" width="7.33203125" style="3" bestFit="1" customWidth="1"/>
    <col min="9978" max="9978" width="13.33203125" style="3" customWidth="1"/>
    <col min="9979" max="9979" width="20.6640625" style="3" customWidth="1"/>
    <col min="9980" max="9988" width="0" style="3" hidden="1" customWidth="1"/>
    <col min="9989" max="9989" width="0.109375" style="3" customWidth="1"/>
    <col min="9990" max="9990" width="13" style="3" bestFit="1" customWidth="1"/>
    <col min="9991" max="9991" width="28.88671875" style="3" customWidth="1"/>
    <col min="9992" max="10229" width="9.109375" style="3"/>
    <col min="10230" max="10230" width="8.6640625" style="3" customWidth="1"/>
    <col min="10231" max="10231" width="74.6640625" style="3" customWidth="1"/>
    <col min="10232" max="10232" width="8" style="3" bestFit="1" customWidth="1"/>
    <col min="10233" max="10233" width="7.33203125" style="3" bestFit="1" customWidth="1"/>
    <col min="10234" max="10234" width="13.33203125" style="3" customWidth="1"/>
    <col min="10235" max="10235" width="20.6640625" style="3" customWidth="1"/>
    <col min="10236" max="10244" width="0" style="3" hidden="1" customWidth="1"/>
    <col min="10245" max="10245" width="0.109375" style="3" customWidth="1"/>
    <col min="10246" max="10246" width="13" style="3" bestFit="1" customWidth="1"/>
    <col min="10247" max="10247" width="28.88671875" style="3" customWidth="1"/>
    <col min="10248" max="10485" width="9.109375" style="3"/>
    <col min="10486" max="10486" width="8.6640625" style="3" customWidth="1"/>
    <col min="10487" max="10487" width="74.6640625" style="3" customWidth="1"/>
    <col min="10488" max="10488" width="8" style="3" bestFit="1" customWidth="1"/>
    <col min="10489" max="10489" width="7.33203125" style="3" bestFit="1" customWidth="1"/>
    <col min="10490" max="10490" width="13.33203125" style="3" customWidth="1"/>
    <col min="10491" max="10491" width="20.6640625" style="3" customWidth="1"/>
    <col min="10492" max="10500" width="0" style="3" hidden="1" customWidth="1"/>
    <col min="10501" max="10501" width="0.109375" style="3" customWidth="1"/>
    <col min="10502" max="10502" width="13" style="3" bestFit="1" customWidth="1"/>
    <col min="10503" max="10503" width="28.88671875" style="3" customWidth="1"/>
    <col min="10504" max="10741" width="9.109375" style="3"/>
    <col min="10742" max="10742" width="8.6640625" style="3" customWidth="1"/>
    <col min="10743" max="10743" width="74.6640625" style="3" customWidth="1"/>
    <col min="10744" max="10744" width="8" style="3" bestFit="1" customWidth="1"/>
    <col min="10745" max="10745" width="7.33203125" style="3" bestFit="1" customWidth="1"/>
    <col min="10746" max="10746" width="13.33203125" style="3" customWidth="1"/>
    <col min="10747" max="10747" width="20.6640625" style="3" customWidth="1"/>
    <col min="10748" max="10756" width="0" style="3" hidden="1" customWidth="1"/>
    <col min="10757" max="10757" width="0.109375" style="3" customWidth="1"/>
    <col min="10758" max="10758" width="13" style="3" bestFit="1" customWidth="1"/>
    <col min="10759" max="10759" width="28.88671875" style="3" customWidth="1"/>
    <col min="10760" max="10997" width="9.109375" style="3"/>
    <col min="10998" max="10998" width="8.6640625" style="3" customWidth="1"/>
    <col min="10999" max="10999" width="74.6640625" style="3" customWidth="1"/>
    <col min="11000" max="11000" width="8" style="3" bestFit="1" customWidth="1"/>
    <col min="11001" max="11001" width="7.33203125" style="3" bestFit="1" customWidth="1"/>
    <col min="11002" max="11002" width="13.33203125" style="3" customWidth="1"/>
    <col min="11003" max="11003" width="20.6640625" style="3" customWidth="1"/>
    <col min="11004" max="11012" width="0" style="3" hidden="1" customWidth="1"/>
    <col min="11013" max="11013" width="0.109375" style="3" customWidth="1"/>
    <col min="11014" max="11014" width="13" style="3" bestFit="1" customWidth="1"/>
    <col min="11015" max="11015" width="28.88671875" style="3" customWidth="1"/>
    <col min="11016" max="11253" width="9.109375" style="3"/>
    <col min="11254" max="11254" width="8.6640625" style="3" customWidth="1"/>
    <col min="11255" max="11255" width="74.6640625" style="3" customWidth="1"/>
    <col min="11256" max="11256" width="8" style="3" bestFit="1" customWidth="1"/>
    <col min="11257" max="11257" width="7.33203125" style="3" bestFit="1" customWidth="1"/>
    <col min="11258" max="11258" width="13.33203125" style="3" customWidth="1"/>
    <col min="11259" max="11259" width="20.6640625" style="3" customWidth="1"/>
    <col min="11260" max="11268" width="0" style="3" hidden="1" customWidth="1"/>
    <col min="11269" max="11269" width="0.109375" style="3" customWidth="1"/>
    <col min="11270" max="11270" width="13" style="3" bestFit="1" customWidth="1"/>
    <col min="11271" max="11271" width="28.88671875" style="3" customWidth="1"/>
    <col min="11272" max="11509" width="9.109375" style="3"/>
    <col min="11510" max="11510" width="8.6640625" style="3" customWidth="1"/>
    <col min="11511" max="11511" width="74.6640625" style="3" customWidth="1"/>
    <col min="11512" max="11512" width="8" style="3" bestFit="1" customWidth="1"/>
    <col min="11513" max="11513" width="7.33203125" style="3" bestFit="1" customWidth="1"/>
    <col min="11514" max="11514" width="13.33203125" style="3" customWidth="1"/>
    <col min="11515" max="11515" width="20.6640625" style="3" customWidth="1"/>
    <col min="11516" max="11524" width="0" style="3" hidden="1" customWidth="1"/>
    <col min="11525" max="11525" width="0.109375" style="3" customWidth="1"/>
    <col min="11526" max="11526" width="13" style="3" bestFit="1" customWidth="1"/>
    <col min="11527" max="11527" width="28.88671875" style="3" customWidth="1"/>
    <col min="11528" max="11765" width="9.109375" style="3"/>
    <col min="11766" max="11766" width="8.6640625" style="3" customWidth="1"/>
    <col min="11767" max="11767" width="74.6640625" style="3" customWidth="1"/>
    <col min="11768" max="11768" width="8" style="3" bestFit="1" customWidth="1"/>
    <col min="11769" max="11769" width="7.33203125" style="3" bestFit="1" customWidth="1"/>
    <col min="11770" max="11770" width="13.33203125" style="3" customWidth="1"/>
    <col min="11771" max="11771" width="20.6640625" style="3" customWidth="1"/>
    <col min="11772" max="11780" width="0" style="3" hidden="1" customWidth="1"/>
    <col min="11781" max="11781" width="0.109375" style="3" customWidth="1"/>
    <col min="11782" max="11782" width="13" style="3" bestFit="1" customWidth="1"/>
    <col min="11783" max="11783" width="28.88671875" style="3" customWidth="1"/>
    <col min="11784" max="12021" width="9.109375" style="3"/>
    <col min="12022" max="12022" width="8.6640625" style="3" customWidth="1"/>
    <col min="12023" max="12023" width="74.6640625" style="3" customWidth="1"/>
    <col min="12024" max="12024" width="8" style="3" bestFit="1" customWidth="1"/>
    <col min="12025" max="12025" width="7.33203125" style="3" bestFit="1" customWidth="1"/>
    <col min="12026" max="12026" width="13.33203125" style="3" customWidth="1"/>
    <col min="12027" max="12027" width="20.6640625" style="3" customWidth="1"/>
    <col min="12028" max="12036" width="0" style="3" hidden="1" customWidth="1"/>
    <col min="12037" max="12037" width="0.109375" style="3" customWidth="1"/>
    <col min="12038" max="12038" width="13" style="3" bestFit="1" customWidth="1"/>
    <col min="12039" max="12039" width="28.88671875" style="3" customWidth="1"/>
    <col min="12040" max="12277" width="9.109375" style="3"/>
    <col min="12278" max="12278" width="8.6640625" style="3" customWidth="1"/>
    <col min="12279" max="12279" width="74.6640625" style="3" customWidth="1"/>
    <col min="12280" max="12280" width="8" style="3" bestFit="1" customWidth="1"/>
    <col min="12281" max="12281" width="7.33203125" style="3" bestFit="1" customWidth="1"/>
    <col min="12282" max="12282" width="13.33203125" style="3" customWidth="1"/>
    <col min="12283" max="12283" width="20.6640625" style="3" customWidth="1"/>
    <col min="12284" max="12292" width="0" style="3" hidden="1" customWidth="1"/>
    <col min="12293" max="12293" width="0.109375" style="3" customWidth="1"/>
    <col min="12294" max="12294" width="13" style="3" bestFit="1" customWidth="1"/>
    <col min="12295" max="12295" width="28.88671875" style="3" customWidth="1"/>
    <col min="12296" max="12533" width="9.109375" style="3"/>
    <col min="12534" max="12534" width="8.6640625" style="3" customWidth="1"/>
    <col min="12535" max="12535" width="74.6640625" style="3" customWidth="1"/>
    <col min="12536" max="12536" width="8" style="3" bestFit="1" customWidth="1"/>
    <col min="12537" max="12537" width="7.33203125" style="3" bestFit="1" customWidth="1"/>
    <col min="12538" max="12538" width="13.33203125" style="3" customWidth="1"/>
    <col min="12539" max="12539" width="20.6640625" style="3" customWidth="1"/>
    <col min="12540" max="12548" width="0" style="3" hidden="1" customWidth="1"/>
    <col min="12549" max="12549" width="0.109375" style="3" customWidth="1"/>
    <col min="12550" max="12550" width="13" style="3" bestFit="1" customWidth="1"/>
    <col min="12551" max="12551" width="28.88671875" style="3" customWidth="1"/>
    <col min="12552" max="12789" width="9.109375" style="3"/>
    <col min="12790" max="12790" width="8.6640625" style="3" customWidth="1"/>
    <col min="12791" max="12791" width="74.6640625" style="3" customWidth="1"/>
    <col min="12792" max="12792" width="8" style="3" bestFit="1" customWidth="1"/>
    <col min="12793" max="12793" width="7.33203125" style="3" bestFit="1" customWidth="1"/>
    <col min="12794" max="12794" width="13.33203125" style="3" customWidth="1"/>
    <col min="12795" max="12795" width="20.6640625" style="3" customWidth="1"/>
    <col min="12796" max="12804" width="0" style="3" hidden="1" customWidth="1"/>
    <col min="12805" max="12805" width="0.109375" style="3" customWidth="1"/>
    <col min="12806" max="12806" width="13" style="3" bestFit="1" customWidth="1"/>
    <col min="12807" max="12807" width="28.88671875" style="3" customWidth="1"/>
    <col min="12808" max="13045" width="9.109375" style="3"/>
    <col min="13046" max="13046" width="8.6640625" style="3" customWidth="1"/>
    <col min="13047" max="13047" width="74.6640625" style="3" customWidth="1"/>
    <col min="13048" max="13048" width="8" style="3" bestFit="1" customWidth="1"/>
    <col min="13049" max="13049" width="7.33203125" style="3" bestFit="1" customWidth="1"/>
    <col min="13050" max="13050" width="13.33203125" style="3" customWidth="1"/>
    <col min="13051" max="13051" width="20.6640625" style="3" customWidth="1"/>
    <col min="13052" max="13060" width="0" style="3" hidden="1" customWidth="1"/>
    <col min="13061" max="13061" width="0.109375" style="3" customWidth="1"/>
    <col min="13062" max="13062" width="13" style="3" bestFit="1" customWidth="1"/>
    <col min="13063" max="13063" width="28.88671875" style="3" customWidth="1"/>
    <col min="13064" max="13301" width="9.109375" style="3"/>
    <col min="13302" max="13302" width="8.6640625" style="3" customWidth="1"/>
    <col min="13303" max="13303" width="74.6640625" style="3" customWidth="1"/>
    <col min="13304" max="13304" width="8" style="3" bestFit="1" customWidth="1"/>
    <col min="13305" max="13305" width="7.33203125" style="3" bestFit="1" customWidth="1"/>
    <col min="13306" max="13306" width="13.33203125" style="3" customWidth="1"/>
    <col min="13307" max="13307" width="20.6640625" style="3" customWidth="1"/>
    <col min="13308" max="13316" width="0" style="3" hidden="1" customWidth="1"/>
    <col min="13317" max="13317" width="0.109375" style="3" customWidth="1"/>
    <col min="13318" max="13318" width="13" style="3" bestFit="1" customWidth="1"/>
    <col min="13319" max="13319" width="28.88671875" style="3" customWidth="1"/>
    <col min="13320" max="13557" width="9.109375" style="3"/>
    <col min="13558" max="13558" width="8.6640625" style="3" customWidth="1"/>
    <col min="13559" max="13559" width="74.6640625" style="3" customWidth="1"/>
    <col min="13560" max="13560" width="8" style="3" bestFit="1" customWidth="1"/>
    <col min="13561" max="13561" width="7.33203125" style="3" bestFit="1" customWidth="1"/>
    <col min="13562" max="13562" width="13.33203125" style="3" customWidth="1"/>
    <col min="13563" max="13563" width="20.6640625" style="3" customWidth="1"/>
    <col min="13564" max="13572" width="0" style="3" hidden="1" customWidth="1"/>
    <col min="13573" max="13573" width="0.109375" style="3" customWidth="1"/>
    <col min="13574" max="13574" width="13" style="3" bestFit="1" customWidth="1"/>
    <col min="13575" max="13575" width="28.88671875" style="3" customWidth="1"/>
    <col min="13576" max="13813" width="9.109375" style="3"/>
    <col min="13814" max="13814" width="8.6640625" style="3" customWidth="1"/>
    <col min="13815" max="13815" width="74.6640625" style="3" customWidth="1"/>
    <col min="13816" max="13816" width="8" style="3" bestFit="1" customWidth="1"/>
    <col min="13817" max="13817" width="7.33203125" style="3" bestFit="1" customWidth="1"/>
    <col min="13818" max="13818" width="13.33203125" style="3" customWidth="1"/>
    <col min="13819" max="13819" width="20.6640625" style="3" customWidth="1"/>
    <col min="13820" max="13828" width="0" style="3" hidden="1" customWidth="1"/>
    <col min="13829" max="13829" width="0.109375" style="3" customWidth="1"/>
    <col min="13830" max="13830" width="13" style="3" bestFit="1" customWidth="1"/>
    <col min="13831" max="13831" width="28.88671875" style="3" customWidth="1"/>
    <col min="13832" max="14069" width="9.109375" style="3"/>
    <col min="14070" max="14070" width="8.6640625" style="3" customWidth="1"/>
    <col min="14071" max="14071" width="74.6640625" style="3" customWidth="1"/>
    <col min="14072" max="14072" width="8" style="3" bestFit="1" customWidth="1"/>
    <col min="14073" max="14073" width="7.33203125" style="3" bestFit="1" customWidth="1"/>
    <col min="14074" max="14074" width="13.33203125" style="3" customWidth="1"/>
    <col min="14075" max="14075" width="20.6640625" style="3" customWidth="1"/>
    <col min="14076" max="14084" width="0" style="3" hidden="1" customWidth="1"/>
    <col min="14085" max="14085" width="0.109375" style="3" customWidth="1"/>
    <col min="14086" max="14086" width="13" style="3" bestFit="1" customWidth="1"/>
    <col min="14087" max="14087" width="28.88671875" style="3" customWidth="1"/>
    <col min="14088" max="14325" width="9.109375" style="3"/>
    <col min="14326" max="14326" width="8.6640625" style="3" customWidth="1"/>
    <col min="14327" max="14327" width="74.6640625" style="3" customWidth="1"/>
    <col min="14328" max="14328" width="8" style="3" bestFit="1" customWidth="1"/>
    <col min="14329" max="14329" width="7.33203125" style="3" bestFit="1" customWidth="1"/>
    <col min="14330" max="14330" width="13.33203125" style="3" customWidth="1"/>
    <col min="14331" max="14331" width="20.6640625" style="3" customWidth="1"/>
    <col min="14332" max="14340" width="0" style="3" hidden="1" customWidth="1"/>
    <col min="14341" max="14341" width="0.109375" style="3" customWidth="1"/>
    <col min="14342" max="14342" width="13" style="3" bestFit="1" customWidth="1"/>
    <col min="14343" max="14343" width="28.88671875" style="3" customWidth="1"/>
    <col min="14344" max="14581" width="9.109375" style="3"/>
    <col min="14582" max="14582" width="8.6640625" style="3" customWidth="1"/>
    <col min="14583" max="14583" width="74.6640625" style="3" customWidth="1"/>
    <col min="14584" max="14584" width="8" style="3" bestFit="1" customWidth="1"/>
    <col min="14585" max="14585" width="7.33203125" style="3" bestFit="1" customWidth="1"/>
    <col min="14586" max="14586" width="13.33203125" style="3" customWidth="1"/>
    <col min="14587" max="14587" width="20.6640625" style="3" customWidth="1"/>
    <col min="14588" max="14596" width="0" style="3" hidden="1" customWidth="1"/>
    <col min="14597" max="14597" width="0.109375" style="3" customWidth="1"/>
    <col min="14598" max="14598" width="13" style="3" bestFit="1" customWidth="1"/>
    <col min="14599" max="14599" width="28.88671875" style="3" customWidth="1"/>
    <col min="14600" max="14837" width="9.109375" style="3"/>
    <col min="14838" max="14838" width="8.6640625" style="3" customWidth="1"/>
    <col min="14839" max="14839" width="74.6640625" style="3" customWidth="1"/>
    <col min="14840" max="14840" width="8" style="3" bestFit="1" customWidth="1"/>
    <col min="14841" max="14841" width="7.33203125" style="3" bestFit="1" customWidth="1"/>
    <col min="14842" max="14842" width="13.33203125" style="3" customWidth="1"/>
    <col min="14843" max="14843" width="20.6640625" style="3" customWidth="1"/>
    <col min="14844" max="14852" width="0" style="3" hidden="1" customWidth="1"/>
    <col min="14853" max="14853" width="0.109375" style="3" customWidth="1"/>
    <col min="14854" max="14854" width="13" style="3" bestFit="1" customWidth="1"/>
    <col min="14855" max="14855" width="28.88671875" style="3" customWidth="1"/>
    <col min="14856" max="15093" width="9.109375" style="3"/>
    <col min="15094" max="15094" width="8.6640625" style="3" customWidth="1"/>
    <col min="15095" max="15095" width="74.6640625" style="3" customWidth="1"/>
    <col min="15096" max="15096" width="8" style="3" bestFit="1" customWidth="1"/>
    <col min="15097" max="15097" width="7.33203125" style="3" bestFit="1" customWidth="1"/>
    <col min="15098" max="15098" width="13.33203125" style="3" customWidth="1"/>
    <col min="15099" max="15099" width="20.6640625" style="3" customWidth="1"/>
    <col min="15100" max="15108" width="0" style="3" hidden="1" customWidth="1"/>
    <col min="15109" max="15109" width="0.109375" style="3" customWidth="1"/>
    <col min="15110" max="15110" width="13" style="3" bestFit="1" customWidth="1"/>
    <col min="15111" max="15111" width="28.88671875" style="3" customWidth="1"/>
    <col min="15112" max="15349" width="9.109375" style="3"/>
    <col min="15350" max="15350" width="8.6640625" style="3" customWidth="1"/>
    <col min="15351" max="15351" width="74.6640625" style="3" customWidth="1"/>
    <col min="15352" max="15352" width="8" style="3" bestFit="1" customWidth="1"/>
    <col min="15353" max="15353" width="7.33203125" style="3" bestFit="1" customWidth="1"/>
    <col min="15354" max="15354" width="13.33203125" style="3" customWidth="1"/>
    <col min="15355" max="15355" width="20.6640625" style="3" customWidth="1"/>
    <col min="15356" max="15364" width="0" style="3" hidden="1" customWidth="1"/>
    <col min="15365" max="15365" width="0.109375" style="3" customWidth="1"/>
    <col min="15366" max="15366" width="13" style="3" bestFit="1" customWidth="1"/>
    <col min="15367" max="15367" width="28.88671875" style="3" customWidth="1"/>
    <col min="15368" max="15605" width="9.109375" style="3"/>
    <col min="15606" max="15606" width="8.6640625" style="3" customWidth="1"/>
    <col min="15607" max="15607" width="74.6640625" style="3" customWidth="1"/>
    <col min="15608" max="15608" width="8" style="3" bestFit="1" customWidth="1"/>
    <col min="15609" max="15609" width="7.33203125" style="3" bestFit="1" customWidth="1"/>
    <col min="15610" max="15610" width="13.33203125" style="3" customWidth="1"/>
    <col min="15611" max="15611" width="20.6640625" style="3" customWidth="1"/>
    <col min="15612" max="15620" width="0" style="3" hidden="1" customWidth="1"/>
    <col min="15621" max="15621" width="0.109375" style="3" customWidth="1"/>
    <col min="15622" max="15622" width="13" style="3" bestFit="1" customWidth="1"/>
    <col min="15623" max="15623" width="28.88671875" style="3" customWidth="1"/>
    <col min="15624" max="15861" width="9.109375" style="3"/>
    <col min="15862" max="15862" width="8.6640625" style="3" customWidth="1"/>
    <col min="15863" max="15863" width="74.6640625" style="3" customWidth="1"/>
    <col min="15864" max="15864" width="8" style="3" bestFit="1" customWidth="1"/>
    <col min="15865" max="15865" width="7.33203125" style="3" bestFit="1" customWidth="1"/>
    <col min="15866" max="15866" width="13.33203125" style="3" customWidth="1"/>
    <col min="15867" max="15867" width="20.6640625" style="3" customWidth="1"/>
    <col min="15868" max="15876" width="0" style="3" hidden="1" customWidth="1"/>
    <col min="15877" max="15877" width="0.109375" style="3" customWidth="1"/>
    <col min="15878" max="15878" width="13" style="3" bestFit="1" customWidth="1"/>
    <col min="15879" max="15879" width="28.88671875" style="3" customWidth="1"/>
    <col min="15880" max="16117" width="9.109375" style="3"/>
    <col min="16118" max="16118" width="8.6640625" style="3" customWidth="1"/>
    <col min="16119" max="16119" width="74.6640625" style="3" customWidth="1"/>
    <col min="16120" max="16120" width="8" style="3" bestFit="1" customWidth="1"/>
    <col min="16121" max="16121" width="7.33203125" style="3" bestFit="1" customWidth="1"/>
    <col min="16122" max="16122" width="13.33203125" style="3" customWidth="1"/>
    <col min="16123" max="16123" width="20.6640625" style="3" customWidth="1"/>
    <col min="16124" max="16132" width="0" style="3" hidden="1" customWidth="1"/>
    <col min="16133" max="16133" width="0.109375" style="3" customWidth="1"/>
    <col min="16134" max="16134" width="13" style="3" bestFit="1" customWidth="1"/>
    <col min="16135" max="16135" width="28.88671875" style="3" customWidth="1"/>
    <col min="16136" max="16384" width="9.109375" style="3"/>
  </cols>
  <sheetData>
    <row r="1" spans="1:6" s="25" customFormat="1" ht="15.6" customHeight="1" x14ac:dyDescent="0.3">
      <c r="A1" s="57" t="s">
        <v>70</v>
      </c>
      <c r="B1" s="58"/>
      <c r="C1" s="58"/>
      <c r="D1" s="58"/>
      <c r="E1" s="58"/>
      <c r="F1" s="59"/>
    </row>
    <row r="2" spans="1:6" s="25" customFormat="1" ht="15.6" customHeight="1" x14ac:dyDescent="0.3">
      <c r="A2" s="57" t="s">
        <v>0</v>
      </c>
      <c r="B2" s="58"/>
      <c r="C2" s="58"/>
      <c r="D2" s="58"/>
      <c r="E2" s="58"/>
      <c r="F2" s="59"/>
    </row>
    <row r="3" spans="1:6" s="25" customFormat="1" ht="15.6" customHeight="1" x14ac:dyDescent="0.3">
      <c r="A3" s="57" t="s">
        <v>77</v>
      </c>
      <c r="B3" s="58"/>
      <c r="C3" s="58"/>
      <c r="D3" s="58"/>
      <c r="E3" s="58"/>
      <c r="F3" s="59"/>
    </row>
    <row r="4" spans="1:6" s="25" customFormat="1" ht="15.6" customHeight="1" x14ac:dyDescent="0.3">
      <c r="A4" s="57" t="s">
        <v>78</v>
      </c>
      <c r="B4" s="58"/>
      <c r="C4" s="58"/>
      <c r="D4" s="58"/>
      <c r="E4" s="58"/>
      <c r="F4" s="59"/>
    </row>
    <row r="5" spans="1:6" s="26" customFormat="1" ht="15.6" customHeight="1" x14ac:dyDescent="0.3">
      <c r="A5" s="39" t="s">
        <v>137</v>
      </c>
      <c r="B5" s="40"/>
      <c r="C5" s="40"/>
      <c r="D5" s="40"/>
      <c r="E5" s="40"/>
      <c r="F5" s="41"/>
    </row>
    <row r="6" spans="1:6" s="26" customFormat="1" ht="16.2" customHeight="1" x14ac:dyDescent="0.3">
      <c r="A6" s="39" t="s">
        <v>138</v>
      </c>
      <c r="B6" s="40"/>
      <c r="C6" s="40"/>
      <c r="D6" s="40"/>
      <c r="E6" s="40"/>
      <c r="F6" s="41"/>
    </row>
    <row r="7" spans="1:6" s="26" customFormat="1" ht="15.6" customHeight="1" x14ac:dyDescent="0.3">
      <c r="A7" s="39" t="s">
        <v>139</v>
      </c>
      <c r="B7" s="40"/>
      <c r="C7" s="40"/>
      <c r="D7" s="40"/>
      <c r="E7" s="40"/>
      <c r="F7" s="41"/>
    </row>
    <row r="8" spans="1:6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</row>
    <row r="9" spans="1:6" s="4" customFormat="1" ht="18" x14ac:dyDescent="0.3">
      <c r="A9" s="42" t="s">
        <v>74</v>
      </c>
      <c r="B9" s="43"/>
      <c r="C9" s="43"/>
      <c r="D9" s="43"/>
      <c r="E9" s="43"/>
      <c r="F9" s="44"/>
    </row>
    <row r="10" spans="1:6" s="1" customFormat="1" x14ac:dyDescent="0.3">
      <c r="A10" s="45" t="s">
        <v>7</v>
      </c>
      <c r="B10" s="5" t="s">
        <v>8</v>
      </c>
      <c r="C10" s="48" t="s">
        <v>9</v>
      </c>
      <c r="D10" s="51">
        <v>1</v>
      </c>
      <c r="E10" s="54"/>
      <c r="F10" s="54">
        <f>+E10*D10</f>
        <v>0</v>
      </c>
    </row>
    <row r="11" spans="1:6" s="1" customFormat="1" x14ac:dyDescent="0.3">
      <c r="A11" s="46"/>
      <c r="B11" s="27" t="e">
        <f ca="1">CONCATENATE(C10)&amp;+([1]!MajChiflettva(E10))</f>
        <v>#NAME?</v>
      </c>
      <c r="C11" s="49"/>
      <c r="D11" s="52"/>
      <c r="E11" s="55"/>
      <c r="F11" s="55"/>
    </row>
    <row r="12" spans="1:6" s="1" customFormat="1" x14ac:dyDescent="0.3">
      <c r="A12" s="47"/>
      <c r="B12" s="6" t="s">
        <v>10</v>
      </c>
      <c r="C12" s="50"/>
      <c r="D12" s="53"/>
      <c r="E12" s="56"/>
      <c r="F12" s="56"/>
    </row>
    <row r="13" spans="1:6" s="1" customFormat="1" x14ac:dyDescent="0.3">
      <c r="A13" s="45" t="s">
        <v>11</v>
      </c>
      <c r="B13" s="5" t="s">
        <v>12</v>
      </c>
      <c r="C13" s="48" t="s">
        <v>9</v>
      </c>
      <c r="D13" s="51">
        <v>1</v>
      </c>
      <c r="E13" s="54"/>
      <c r="F13" s="54">
        <f>+E13*D13</f>
        <v>0</v>
      </c>
    </row>
    <row r="14" spans="1:6" s="1" customFormat="1" x14ac:dyDescent="0.3">
      <c r="A14" s="46"/>
      <c r="B14" s="27" t="e">
        <f ca="1">CONCATENATE(C13)&amp;+([1]!MajChiflettva(E13))</f>
        <v>#NAME?</v>
      </c>
      <c r="C14" s="49"/>
      <c r="D14" s="52"/>
      <c r="E14" s="55"/>
      <c r="F14" s="55"/>
    </row>
    <row r="15" spans="1:6" s="1" customFormat="1" x14ac:dyDescent="0.3">
      <c r="A15" s="47"/>
      <c r="B15" s="6" t="s">
        <v>13</v>
      </c>
      <c r="C15" s="50"/>
      <c r="D15" s="53"/>
      <c r="E15" s="56"/>
      <c r="F15" s="56"/>
    </row>
    <row r="16" spans="1:6" s="4" customFormat="1" ht="18" x14ac:dyDescent="0.3">
      <c r="A16" s="10"/>
      <c r="B16" s="60" t="s">
        <v>75</v>
      </c>
      <c r="C16" s="61"/>
      <c r="D16" s="61"/>
      <c r="E16" s="61"/>
      <c r="F16" s="17">
        <f>SUM(F10:F15)</f>
        <v>0</v>
      </c>
    </row>
    <row r="17" spans="1:6" s="4" customFormat="1" ht="18" x14ac:dyDescent="0.3">
      <c r="A17" s="42" t="s">
        <v>82</v>
      </c>
      <c r="B17" s="43"/>
      <c r="C17" s="43"/>
      <c r="D17" s="43"/>
      <c r="E17" s="43"/>
      <c r="F17" s="44"/>
    </row>
    <row r="18" spans="1:6" s="1" customFormat="1" x14ac:dyDescent="0.3">
      <c r="A18" s="20" t="s">
        <v>14</v>
      </c>
      <c r="B18" s="36" t="s">
        <v>15</v>
      </c>
      <c r="C18" s="36"/>
      <c r="D18" s="36"/>
      <c r="E18" s="36"/>
      <c r="F18" s="21"/>
    </row>
    <row r="19" spans="1:6" s="1" customFormat="1" x14ac:dyDescent="0.3">
      <c r="A19" s="45" t="s">
        <v>83</v>
      </c>
      <c r="B19" s="5" t="s">
        <v>16</v>
      </c>
      <c r="C19" s="48" t="s">
        <v>17</v>
      </c>
      <c r="D19" s="51">
        <v>44</v>
      </c>
      <c r="E19" s="54"/>
      <c r="F19" s="54">
        <f>+E19*D19</f>
        <v>0</v>
      </c>
    </row>
    <row r="20" spans="1:6" s="1" customFormat="1" x14ac:dyDescent="0.3">
      <c r="A20" s="46"/>
      <c r="B20" s="27" t="e">
        <f ca="1">CONCATENATE(C19)&amp;+([1]!MajChiflettva(E19))</f>
        <v>#NAME?</v>
      </c>
      <c r="C20" s="49"/>
      <c r="D20" s="52"/>
      <c r="E20" s="55"/>
      <c r="F20" s="55"/>
    </row>
    <row r="21" spans="1:6" s="1" customFormat="1" x14ac:dyDescent="0.3">
      <c r="A21" s="47"/>
      <c r="B21" s="6" t="s">
        <v>84</v>
      </c>
      <c r="C21" s="50"/>
      <c r="D21" s="53"/>
      <c r="E21" s="56"/>
      <c r="F21" s="56"/>
    </row>
    <row r="22" spans="1:6" s="1" customFormat="1" x14ac:dyDescent="0.3">
      <c r="A22" s="45" t="s">
        <v>85</v>
      </c>
      <c r="B22" s="5" t="s">
        <v>86</v>
      </c>
      <c r="C22" s="48" t="s">
        <v>20</v>
      </c>
      <c r="D22" s="51">
        <v>6.3319999999999999</v>
      </c>
      <c r="E22" s="54"/>
      <c r="F22" s="54">
        <f>+E22*D22</f>
        <v>0</v>
      </c>
    </row>
    <row r="23" spans="1:6" s="1" customFormat="1" x14ac:dyDescent="0.3">
      <c r="A23" s="46"/>
      <c r="B23" s="27" t="e">
        <f ca="1">CONCATENATE(C22)&amp;+([1]!MajChiflettva(E22))</f>
        <v>#NAME?</v>
      </c>
      <c r="C23" s="49"/>
      <c r="D23" s="52"/>
      <c r="E23" s="55"/>
      <c r="F23" s="55"/>
    </row>
    <row r="24" spans="1:6" s="1" customFormat="1" x14ac:dyDescent="0.3">
      <c r="A24" s="47"/>
      <c r="B24" s="6" t="s">
        <v>87</v>
      </c>
      <c r="C24" s="50"/>
      <c r="D24" s="53"/>
      <c r="E24" s="56"/>
      <c r="F24" s="56"/>
    </row>
    <row r="25" spans="1:6" s="1" customFormat="1" x14ac:dyDescent="0.3">
      <c r="A25" s="45" t="s">
        <v>21</v>
      </c>
      <c r="B25" s="5" t="s">
        <v>88</v>
      </c>
      <c r="C25" s="48" t="s">
        <v>20</v>
      </c>
      <c r="D25" s="51">
        <v>0.90000000000000013</v>
      </c>
      <c r="E25" s="54"/>
      <c r="F25" s="54">
        <f>+E25*D25</f>
        <v>0</v>
      </c>
    </row>
    <row r="26" spans="1:6" s="1" customFormat="1" x14ac:dyDescent="0.3">
      <c r="A26" s="46"/>
      <c r="B26" s="27" t="e">
        <f ca="1">CONCATENATE(C25)&amp;+([1]!MajChiflettva(E25))</f>
        <v>#NAME?</v>
      </c>
      <c r="C26" s="49"/>
      <c r="D26" s="52"/>
      <c r="E26" s="55"/>
      <c r="F26" s="55"/>
    </row>
    <row r="27" spans="1:6" s="1" customFormat="1" x14ac:dyDescent="0.3">
      <c r="A27" s="47"/>
      <c r="B27" s="6" t="s">
        <v>89</v>
      </c>
      <c r="C27" s="50"/>
      <c r="D27" s="53"/>
      <c r="E27" s="56"/>
      <c r="F27" s="56"/>
    </row>
    <row r="28" spans="1:6" s="1" customFormat="1" x14ac:dyDescent="0.3">
      <c r="A28" s="45" t="s">
        <v>22</v>
      </c>
      <c r="B28" s="5" t="s">
        <v>23</v>
      </c>
      <c r="C28" s="65" t="s">
        <v>9</v>
      </c>
      <c r="D28" s="51">
        <v>1</v>
      </c>
      <c r="E28" s="54"/>
      <c r="F28" s="54">
        <f>+E28*D28</f>
        <v>0</v>
      </c>
    </row>
    <row r="29" spans="1:6" s="1" customFormat="1" x14ac:dyDescent="0.3">
      <c r="A29" s="46"/>
      <c r="B29" s="27" t="e">
        <f ca="1">CONCATENATE(C28)&amp;+([1]!MajChiflettva(E28))</f>
        <v>#NAME?</v>
      </c>
      <c r="C29" s="49"/>
      <c r="D29" s="52"/>
      <c r="E29" s="55"/>
      <c r="F29" s="55"/>
    </row>
    <row r="30" spans="1:6" s="1" customFormat="1" x14ac:dyDescent="0.3">
      <c r="A30" s="47"/>
      <c r="B30" s="6" t="s">
        <v>90</v>
      </c>
      <c r="C30" s="50"/>
      <c r="D30" s="53"/>
      <c r="E30" s="56"/>
      <c r="F30" s="56"/>
    </row>
    <row r="31" spans="1:6" customFormat="1" ht="18" x14ac:dyDescent="0.3">
      <c r="A31" s="7"/>
      <c r="B31" s="62" t="s">
        <v>120</v>
      </c>
      <c r="C31" s="63"/>
      <c r="D31" s="63"/>
      <c r="E31" s="64"/>
      <c r="F31" s="18">
        <f>SUM(F19:F30)</f>
        <v>0</v>
      </c>
    </row>
    <row r="32" spans="1:6" s="1" customFormat="1" x14ac:dyDescent="0.3">
      <c r="A32" s="20" t="s">
        <v>24</v>
      </c>
      <c r="B32" s="34" t="s">
        <v>119</v>
      </c>
      <c r="C32" s="35"/>
      <c r="D32" s="35"/>
      <c r="E32" s="35"/>
      <c r="F32" s="21"/>
    </row>
    <row r="33" spans="1:6" s="1" customFormat="1" x14ac:dyDescent="0.3">
      <c r="A33" s="45" t="s">
        <v>25</v>
      </c>
      <c r="B33" s="5" t="s">
        <v>91</v>
      </c>
      <c r="C33" s="65" t="s">
        <v>9</v>
      </c>
      <c r="D33" s="51">
        <v>1</v>
      </c>
      <c r="E33" s="54"/>
      <c r="F33" s="54">
        <f>+D33*E33</f>
        <v>0</v>
      </c>
    </row>
    <row r="34" spans="1:6" s="1" customFormat="1" x14ac:dyDescent="0.3">
      <c r="A34" s="46"/>
      <c r="B34" s="27" t="e">
        <f ca="1">CONCATENATE(C33)&amp;+([1]!MajChiflettva(E33))</f>
        <v>#NAME?</v>
      </c>
      <c r="C34" s="49"/>
      <c r="D34" s="52"/>
      <c r="E34" s="55"/>
      <c r="F34" s="55"/>
    </row>
    <row r="35" spans="1:6" s="1" customFormat="1" x14ac:dyDescent="0.3">
      <c r="A35" s="47"/>
      <c r="B35" s="6" t="s">
        <v>92</v>
      </c>
      <c r="C35" s="50"/>
      <c r="D35" s="53"/>
      <c r="E35" s="56"/>
      <c r="F35" s="56"/>
    </row>
    <row r="36" spans="1:6" s="1" customFormat="1" x14ac:dyDescent="0.3">
      <c r="A36" s="45" t="s">
        <v>26</v>
      </c>
      <c r="B36" s="5" t="s">
        <v>27</v>
      </c>
      <c r="C36" s="48" t="s">
        <v>20</v>
      </c>
      <c r="D36" s="51">
        <v>0.70799999999999996</v>
      </c>
      <c r="E36" s="54"/>
      <c r="F36" s="54">
        <f>+E36*D36</f>
        <v>0</v>
      </c>
    </row>
    <row r="37" spans="1:6" s="1" customFormat="1" x14ac:dyDescent="0.3">
      <c r="A37" s="46"/>
      <c r="B37" s="27" t="e">
        <f ca="1">CONCATENATE(C36)&amp;+([1]!MajChiflettva(E36))</f>
        <v>#NAME?</v>
      </c>
      <c r="C37" s="49"/>
      <c r="D37" s="52"/>
      <c r="E37" s="55"/>
      <c r="F37" s="55"/>
    </row>
    <row r="38" spans="1:6" s="1" customFormat="1" x14ac:dyDescent="0.3">
      <c r="A38" s="47"/>
      <c r="B38" s="6" t="s">
        <v>93</v>
      </c>
      <c r="C38" s="50"/>
      <c r="D38" s="53"/>
      <c r="E38" s="56"/>
      <c r="F38" s="56"/>
    </row>
    <row r="39" spans="1:6" s="1" customFormat="1" x14ac:dyDescent="0.3">
      <c r="A39" s="45" t="s">
        <v>38</v>
      </c>
      <c r="B39" s="5" t="s">
        <v>94</v>
      </c>
      <c r="C39" s="48" t="s">
        <v>20</v>
      </c>
      <c r="D39" s="51">
        <v>0.5</v>
      </c>
      <c r="E39" s="54"/>
      <c r="F39" s="54">
        <f>+E39*D39</f>
        <v>0</v>
      </c>
    </row>
    <row r="40" spans="1:6" s="1" customFormat="1" x14ac:dyDescent="0.3">
      <c r="A40" s="46"/>
      <c r="B40" s="27" t="e">
        <f ca="1">CONCATENATE(C39)&amp;+([1]!MajChiflettva(E39))</f>
        <v>#NAME?</v>
      </c>
      <c r="C40" s="49"/>
      <c r="D40" s="52"/>
      <c r="E40" s="55"/>
      <c r="F40" s="55"/>
    </row>
    <row r="41" spans="1:6" s="1" customFormat="1" x14ac:dyDescent="0.3">
      <c r="A41" s="47"/>
      <c r="B41" s="6" t="s">
        <v>95</v>
      </c>
      <c r="C41" s="50"/>
      <c r="D41" s="53"/>
      <c r="E41" s="56"/>
      <c r="F41" s="56"/>
    </row>
    <row r="42" spans="1:6" s="1" customFormat="1" x14ac:dyDescent="0.3">
      <c r="A42" s="45" t="s">
        <v>39</v>
      </c>
      <c r="B42" s="5" t="s">
        <v>40</v>
      </c>
      <c r="C42" s="48" t="s">
        <v>17</v>
      </c>
      <c r="D42" s="51">
        <v>12.25</v>
      </c>
      <c r="E42" s="54"/>
      <c r="F42" s="54">
        <f>+E42*D42</f>
        <v>0</v>
      </c>
    </row>
    <row r="43" spans="1:6" s="1" customFormat="1" x14ac:dyDescent="0.3">
      <c r="A43" s="46"/>
      <c r="B43" s="27" t="e">
        <f ca="1">CONCATENATE(C42)&amp;+([1]!MajChiflettva(E42))</f>
        <v>#NAME?</v>
      </c>
      <c r="C43" s="49"/>
      <c r="D43" s="52"/>
      <c r="E43" s="55"/>
      <c r="F43" s="55"/>
    </row>
    <row r="44" spans="1:6" s="1" customFormat="1" x14ac:dyDescent="0.3">
      <c r="A44" s="47"/>
      <c r="B44" s="6" t="s">
        <v>41</v>
      </c>
      <c r="C44" s="50"/>
      <c r="D44" s="53"/>
      <c r="E44" s="56"/>
      <c r="F44" s="56"/>
    </row>
    <row r="45" spans="1:6" customFormat="1" ht="18" x14ac:dyDescent="0.3">
      <c r="A45" s="7"/>
      <c r="B45" s="62" t="s">
        <v>121</v>
      </c>
      <c r="C45" s="63"/>
      <c r="D45" s="63"/>
      <c r="E45" s="64"/>
      <c r="F45" s="18">
        <f>SUM(F33:F44)</f>
        <v>0</v>
      </c>
    </row>
    <row r="46" spans="1:6" s="29" customFormat="1" x14ac:dyDescent="0.3">
      <c r="A46" s="28"/>
      <c r="B46" s="42" t="s">
        <v>122</v>
      </c>
      <c r="C46" s="43"/>
      <c r="D46" s="43"/>
      <c r="E46" s="43"/>
      <c r="F46" s="44"/>
    </row>
    <row r="47" spans="1:6" s="29" customFormat="1" x14ac:dyDescent="0.3">
      <c r="A47" s="45" t="s">
        <v>29</v>
      </c>
      <c r="B47" s="5" t="s">
        <v>30</v>
      </c>
      <c r="C47" s="48" t="s">
        <v>20</v>
      </c>
      <c r="D47" s="51">
        <v>5.577</v>
      </c>
      <c r="E47" s="54"/>
      <c r="F47" s="54">
        <f>+E47*D47</f>
        <v>0</v>
      </c>
    </row>
    <row r="48" spans="1:6" s="29" customFormat="1" x14ac:dyDescent="0.3">
      <c r="A48" s="46"/>
      <c r="B48" s="27" t="e">
        <f ca="1">CONCATENATE(C47)&amp;+([1]!MajChiflettva(E47))</f>
        <v>#NAME?</v>
      </c>
      <c r="C48" s="49"/>
      <c r="D48" s="52"/>
      <c r="E48" s="55"/>
      <c r="F48" s="55"/>
    </row>
    <row r="49" spans="1:7" s="29" customFormat="1" x14ac:dyDescent="0.3">
      <c r="A49" s="47"/>
      <c r="B49" s="6" t="s">
        <v>96</v>
      </c>
      <c r="C49" s="50"/>
      <c r="D49" s="53"/>
      <c r="E49" s="56"/>
      <c r="F49" s="56"/>
    </row>
    <row r="50" spans="1:7" s="29" customFormat="1" x14ac:dyDescent="0.3">
      <c r="A50" s="45" t="s">
        <v>31</v>
      </c>
      <c r="B50" s="5" t="s">
        <v>32</v>
      </c>
      <c r="C50" s="48" t="s">
        <v>17</v>
      </c>
      <c r="D50" s="51">
        <v>44.616</v>
      </c>
      <c r="E50" s="54"/>
      <c r="F50" s="54">
        <f>+E50*D50</f>
        <v>0</v>
      </c>
    </row>
    <row r="51" spans="1:7" s="29" customFormat="1" x14ac:dyDescent="0.3">
      <c r="A51" s="46"/>
      <c r="B51" s="27" t="e">
        <f ca="1">CONCATENATE(C50)&amp;+([1]!MajChiflettva(E50))</f>
        <v>#NAME?</v>
      </c>
      <c r="C51" s="49"/>
      <c r="D51" s="52"/>
      <c r="E51" s="55"/>
      <c r="F51" s="55"/>
    </row>
    <row r="52" spans="1:7" s="29" customFormat="1" x14ac:dyDescent="0.3">
      <c r="A52" s="47"/>
      <c r="B52" s="6" t="s">
        <v>97</v>
      </c>
      <c r="C52" s="50"/>
      <c r="D52" s="53"/>
      <c r="E52" s="56"/>
      <c r="F52" s="56"/>
    </row>
    <row r="53" spans="1:7" s="29" customFormat="1" x14ac:dyDescent="0.3">
      <c r="A53" s="45" t="s">
        <v>33</v>
      </c>
      <c r="B53" s="5" t="s">
        <v>34</v>
      </c>
      <c r="C53" s="48" t="s">
        <v>35</v>
      </c>
      <c r="D53" s="51">
        <v>334.62</v>
      </c>
      <c r="E53" s="54"/>
      <c r="F53" s="54">
        <f>+E53*D53</f>
        <v>0</v>
      </c>
    </row>
    <row r="54" spans="1:7" s="29" customFormat="1" x14ac:dyDescent="0.3">
      <c r="A54" s="46"/>
      <c r="B54" s="27" t="e">
        <f ca="1">CONCATENATE(C53)&amp;+([1]!MajChiflettva(E53))</f>
        <v>#NAME?</v>
      </c>
      <c r="C54" s="49"/>
      <c r="D54" s="52"/>
      <c r="E54" s="55"/>
      <c r="F54" s="55"/>
    </row>
    <row r="55" spans="1:7" s="29" customFormat="1" x14ac:dyDescent="0.3">
      <c r="A55" s="47"/>
      <c r="B55" s="6" t="s">
        <v>36</v>
      </c>
      <c r="C55" s="50"/>
      <c r="D55" s="53"/>
      <c r="E55" s="56"/>
      <c r="F55" s="56"/>
    </row>
    <row r="56" spans="1:7" s="29" customFormat="1" x14ac:dyDescent="0.3">
      <c r="A56" s="45" t="s">
        <v>37</v>
      </c>
      <c r="B56" s="5" t="s">
        <v>42</v>
      </c>
      <c r="C56" s="48" t="s">
        <v>17</v>
      </c>
      <c r="D56" s="51">
        <v>8.08</v>
      </c>
      <c r="E56" s="54"/>
      <c r="F56" s="54">
        <f>+E56*D56</f>
        <v>0</v>
      </c>
    </row>
    <row r="57" spans="1:7" s="29" customFormat="1" x14ac:dyDescent="0.3">
      <c r="A57" s="46"/>
      <c r="B57" s="27" t="e">
        <f ca="1">CONCATENATE(C56)&amp;+([1]!MajChiflettva(E56))</f>
        <v>#NAME?</v>
      </c>
      <c r="C57" s="49"/>
      <c r="D57" s="52"/>
      <c r="E57" s="55"/>
      <c r="F57" s="55"/>
    </row>
    <row r="58" spans="1:7" s="29" customFormat="1" x14ac:dyDescent="0.3">
      <c r="A58" s="47"/>
      <c r="B58" s="6" t="s">
        <v>43</v>
      </c>
      <c r="C58" s="50"/>
      <c r="D58" s="53"/>
      <c r="E58" s="56"/>
      <c r="F58" s="56"/>
    </row>
    <row r="59" spans="1:7" s="29" customFormat="1" x14ac:dyDescent="0.3">
      <c r="A59" s="45" t="s">
        <v>44</v>
      </c>
      <c r="B59" s="5" t="s">
        <v>98</v>
      </c>
      <c r="C59" s="48" t="s">
        <v>17</v>
      </c>
      <c r="D59" s="51">
        <v>21.520000000000003</v>
      </c>
      <c r="E59" s="54"/>
      <c r="F59" s="54">
        <f>+E59*D59</f>
        <v>0</v>
      </c>
    </row>
    <row r="60" spans="1:7" s="29" customFormat="1" x14ac:dyDescent="0.3">
      <c r="A60" s="46"/>
      <c r="B60" s="27" t="e">
        <f ca="1">CONCATENATE(C59)&amp;+([1]!MajChiflettva(E59))</f>
        <v>#NAME?</v>
      </c>
      <c r="C60" s="49"/>
      <c r="D60" s="52"/>
      <c r="E60" s="55"/>
      <c r="F60" s="55"/>
    </row>
    <row r="61" spans="1:7" s="29" customFormat="1" x14ac:dyDescent="0.3">
      <c r="A61" s="47"/>
      <c r="B61" s="6" t="s">
        <v>45</v>
      </c>
      <c r="C61" s="50"/>
      <c r="D61" s="53"/>
      <c r="E61" s="56"/>
      <c r="F61" s="56"/>
    </row>
    <row r="62" spans="1:7" s="29" customFormat="1" x14ac:dyDescent="0.3">
      <c r="A62" s="45" t="s">
        <v>46</v>
      </c>
      <c r="B62" s="5" t="s">
        <v>99</v>
      </c>
      <c r="C62" s="48" t="s">
        <v>17</v>
      </c>
      <c r="D62" s="51">
        <v>26.429999999999996</v>
      </c>
      <c r="E62" s="54"/>
      <c r="F62" s="54">
        <f>+E62*D62</f>
        <v>0</v>
      </c>
    </row>
    <row r="63" spans="1:7" s="29" customFormat="1" x14ac:dyDescent="0.3">
      <c r="A63" s="46"/>
      <c r="B63" s="27" t="e">
        <f ca="1">CONCATENATE(C62)&amp;+([1]!MajChiflettva(E62))</f>
        <v>#NAME?</v>
      </c>
      <c r="C63" s="49"/>
      <c r="D63" s="52"/>
      <c r="E63" s="55"/>
      <c r="F63" s="55"/>
    </row>
    <row r="64" spans="1:7" s="29" customFormat="1" x14ac:dyDescent="0.3">
      <c r="A64" s="47"/>
      <c r="B64" s="6" t="s">
        <v>47</v>
      </c>
      <c r="C64" s="50"/>
      <c r="D64" s="53"/>
      <c r="E64" s="56"/>
      <c r="F64" s="56"/>
      <c r="G64" s="30"/>
    </row>
    <row r="65" spans="1:7" customFormat="1" ht="18" x14ac:dyDescent="0.3">
      <c r="A65" s="7"/>
      <c r="B65" s="62" t="s">
        <v>123</v>
      </c>
      <c r="C65" s="63"/>
      <c r="D65" s="63"/>
      <c r="E65" s="64"/>
      <c r="F65" s="18">
        <f>SUM(F47:F64)</f>
        <v>0</v>
      </c>
    </row>
    <row r="66" spans="1:7" s="1" customFormat="1" x14ac:dyDescent="0.3">
      <c r="A66" s="20" t="s">
        <v>117</v>
      </c>
      <c r="B66" s="34" t="s">
        <v>118</v>
      </c>
      <c r="C66" s="35"/>
      <c r="D66" s="35"/>
      <c r="E66" s="35"/>
      <c r="F66" s="21"/>
    </row>
    <row r="67" spans="1:7" s="4" customFormat="1" ht="21.75" customHeight="1" x14ac:dyDescent="0.3">
      <c r="A67" s="66" t="s">
        <v>48</v>
      </c>
      <c r="B67" s="12" t="s">
        <v>100</v>
      </c>
      <c r="C67" s="65" t="s">
        <v>9</v>
      </c>
      <c r="D67" s="51">
        <v>1</v>
      </c>
      <c r="E67" s="54"/>
      <c r="F67" s="54">
        <f>+E67*D67</f>
        <v>0</v>
      </c>
    </row>
    <row r="68" spans="1:7" s="4" customFormat="1" ht="18" x14ac:dyDescent="0.3">
      <c r="A68" s="67"/>
      <c r="B68" s="27" t="e">
        <f ca="1">CONCATENATE(C67)&amp;+([1]!MajChiflettva(E67))</f>
        <v>#NAME?</v>
      </c>
      <c r="C68" s="69"/>
      <c r="D68" s="52"/>
      <c r="E68" s="55"/>
      <c r="F68" s="55"/>
      <c r="G68" s="31"/>
    </row>
    <row r="69" spans="1:7" s="4" customFormat="1" ht="20.25" customHeight="1" x14ac:dyDescent="0.3">
      <c r="A69" s="68"/>
      <c r="B69" s="6" t="s">
        <v>101</v>
      </c>
      <c r="C69" s="70"/>
      <c r="D69" s="53"/>
      <c r="E69" s="56"/>
      <c r="F69" s="56"/>
    </row>
    <row r="70" spans="1:7" s="4" customFormat="1" ht="40.5" customHeight="1" x14ac:dyDescent="0.3">
      <c r="A70" s="66" t="s">
        <v>102</v>
      </c>
      <c r="B70" s="12" t="s">
        <v>103</v>
      </c>
      <c r="C70" s="65" t="s">
        <v>9</v>
      </c>
      <c r="D70" s="51">
        <v>1</v>
      </c>
      <c r="E70" s="54"/>
      <c r="F70" s="54">
        <f>+E70*D70</f>
        <v>0</v>
      </c>
    </row>
    <row r="71" spans="1:7" s="4" customFormat="1" ht="18" x14ac:dyDescent="0.3">
      <c r="A71" s="67"/>
      <c r="B71" s="27" t="e">
        <f ca="1">CONCATENATE(C70)&amp;+([1]!MajChiflettva(E70))</f>
        <v>#NAME?</v>
      </c>
      <c r="C71" s="69"/>
      <c r="D71" s="52"/>
      <c r="E71" s="55"/>
      <c r="F71" s="55"/>
      <c r="G71" s="31"/>
    </row>
    <row r="72" spans="1:7" s="4" customFormat="1" ht="20.25" customHeight="1" x14ac:dyDescent="0.3">
      <c r="A72" s="68"/>
      <c r="B72" s="6" t="s">
        <v>104</v>
      </c>
      <c r="C72" s="70"/>
      <c r="D72" s="53"/>
      <c r="E72" s="56"/>
      <c r="F72" s="56"/>
    </row>
    <row r="73" spans="1:7" s="4" customFormat="1" ht="18" x14ac:dyDescent="0.3">
      <c r="A73" s="66" t="s">
        <v>49</v>
      </c>
      <c r="B73" s="5" t="s">
        <v>50</v>
      </c>
      <c r="C73" s="48" t="s">
        <v>20</v>
      </c>
      <c r="D73" s="51">
        <f>+[2]QAM1!L23</f>
        <v>9.6020000000000003</v>
      </c>
      <c r="E73" s="54"/>
      <c r="F73" s="54">
        <f>+E73*D73</f>
        <v>0</v>
      </c>
    </row>
    <row r="74" spans="1:7" s="4" customFormat="1" ht="18" x14ac:dyDescent="0.3">
      <c r="A74" s="46"/>
      <c r="B74" s="27" t="e">
        <f ca="1">CONCATENATE(C73)&amp;+([1]!MajChiflettva(E73))</f>
        <v>#NAME?</v>
      </c>
      <c r="C74" s="49"/>
      <c r="D74" s="52"/>
      <c r="E74" s="55"/>
      <c r="F74" s="55"/>
    </row>
    <row r="75" spans="1:7" s="4" customFormat="1" ht="31.2" x14ac:dyDescent="0.3">
      <c r="A75" s="47"/>
      <c r="B75" s="37" t="s">
        <v>105</v>
      </c>
      <c r="C75" s="50"/>
      <c r="D75" s="53"/>
      <c r="E75" s="56"/>
      <c r="F75" s="56"/>
    </row>
    <row r="76" spans="1:7" customFormat="1" ht="17.399999999999999" x14ac:dyDescent="0.3">
      <c r="A76" s="82" t="s">
        <v>124</v>
      </c>
      <c r="B76" s="83"/>
      <c r="C76" s="83"/>
      <c r="D76" s="83"/>
      <c r="E76" s="84"/>
      <c r="F76" s="18">
        <f>SUM(F67:F75)</f>
        <v>0</v>
      </c>
    </row>
    <row r="77" spans="1:7" s="4" customFormat="1" ht="18" x14ac:dyDescent="0.3">
      <c r="A77" s="10"/>
      <c r="B77" s="60" t="s">
        <v>128</v>
      </c>
      <c r="C77" s="61"/>
      <c r="D77" s="61"/>
      <c r="E77" s="61"/>
      <c r="F77" s="17">
        <f>F31+F45+F65+F76</f>
        <v>0</v>
      </c>
    </row>
    <row r="78" spans="1:7" s="4" customFormat="1" ht="18" x14ac:dyDescent="0.3">
      <c r="A78" s="42" t="s">
        <v>106</v>
      </c>
      <c r="B78" s="43" t="s">
        <v>51</v>
      </c>
      <c r="C78" s="43"/>
      <c r="D78" s="43"/>
      <c r="E78" s="43"/>
      <c r="F78" s="44"/>
    </row>
    <row r="79" spans="1:7" s="4" customFormat="1" ht="31.2" x14ac:dyDescent="0.3">
      <c r="A79" s="66" t="s">
        <v>107</v>
      </c>
      <c r="B79" s="9" t="s">
        <v>108</v>
      </c>
      <c r="C79" s="71" t="s">
        <v>52</v>
      </c>
      <c r="D79" s="74">
        <v>0</v>
      </c>
      <c r="E79" s="76"/>
      <c r="F79" s="76">
        <f>+E79*D79</f>
        <v>0</v>
      </c>
    </row>
    <row r="80" spans="1:7" s="4" customFormat="1" ht="18" x14ac:dyDescent="0.3">
      <c r="A80" s="67"/>
      <c r="B80" s="32" t="e">
        <f ca="1">CONCATENATE(C79)&amp;+([1]!MajChiflettva(E79))</f>
        <v>#NAME?</v>
      </c>
      <c r="C80" s="72"/>
      <c r="D80" s="75"/>
      <c r="E80" s="77"/>
      <c r="F80" s="77"/>
    </row>
    <row r="81" spans="1:6" s="4" customFormat="1" ht="18" x14ac:dyDescent="0.3">
      <c r="A81" s="68"/>
      <c r="B81" s="11" t="s">
        <v>109</v>
      </c>
      <c r="C81" s="73"/>
      <c r="D81" s="75"/>
      <c r="E81" s="78"/>
      <c r="F81" s="78"/>
    </row>
    <row r="82" spans="1:6" s="4" customFormat="1" ht="31.2" x14ac:dyDescent="0.3">
      <c r="A82" s="66" t="s">
        <v>53</v>
      </c>
      <c r="B82" s="9" t="s">
        <v>54</v>
      </c>
      <c r="C82" s="71" t="s">
        <v>52</v>
      </c>
      <c r="D82" s="74">
        <v>0</v>
      </c>
      <c r="E82" s="76"/>
      <c r="F82" s="76">
        <f>+E82*D82</f>
        <v>0</v>
      </c>
    </row>
    <row r="83" spans="1:6" s="4" customFormat="1" ht="18" x14ac:dyDescent="0.3">
      <c r="A83" s="46"/>
      <c r="B83" s="32" t="e">
        <f ca="1">CONCATENATE(C82)&amp;+([1]!MajChiflettva(E82))</f>
        <v>#NAME?</v>
      </c>
      <c r="C83" s="79"/>
      <c r="D83" s="75"/>
      <c r="E83" s="77"/>
      <c r="F83" s="77"/>
    </row>
    <row r="84" spans="1:6" s="4" customFormat="1" ht="18" x14ac:dyDescent="0.3">
      <c r="A84" s="47"/>
      <c r="B84" s="8" t="s">
        <v>55</v>
      </c>
      <c r="C84" s="80"/>
      <c r="D84" s="81"/>
      <c r="E84" s="78"/>
      <c r="F84" s="78"/>
    </row>
    <row r="85" spans="1:6" s="4" customFormat="1" ht="18" x14ac:dyDescent="0.3">
      <c r="A85" s="10"/>
      <c r="B85" s="60" t="s">
        <v>129</v>
      </c>
      <c r="C85" s="61"/>
      <c r="D85" s="61"/>
      <c r="E85" s="61"/>
      <c r="F85" s="17">
        <f>SUM(F79:F84)</f>
        <v>0</v>
      </c>
    </row>
    <row r="86" spans="1:6" s="4" customFormat="1" ht="18" x14ac:dyDescent="0.3">
      <c r="A86" s="42" t="s">
        <v>56</v>
      </c>
      <c r="B86" s="43" t="s">
        <v>51</v>
      </c>
      <c r="C86" s="43"/>
      <c r="D86" s="43"/>
      <c r="E86" s="43"/>
      <c r="F86" s="44"/>
    </row>
    <row r="87" spans="1:6" s="29" customFormat="1" x14ac:dyDescent="0.3">
      <c r="A87" s="45" t="s">
        <v>58</v>
      </c>
      <c r="B87" s="5" t="s">
        <v>59</v>
      </c>
      <c r="C87" s="48" t="s">
        <v>17</v>
      </c>
      <c r="D87" s="51">
        <v>17.600000000000001</v>
      </c>
      <c r="E87" s="54"/>
      <c r="F87" s="54">
        <f>+E87*D87</f>
        <v>0</v>
      </c>
    </row>
    <row r="88" spans="1:6" s="29" customFormat="1" x14ac:dyDescent="0.3">
      <c r="A88" s="46"/>
      <c r="B88" s="27" t="e">
        <f ca="1">CONCATENATE(C87)&amp;+([1]!MajChiflettva(E87))</f>
        <v>#NAME?</v>
      </c>
      <c r="C88" s="49"/>
      <c r="D88" s="52"/>
      <c r="E88" s="55"/>
      <c r="F88" s="55"/>
    </row>
    <row r="89" spans="1:6" s="29" customFormat="1" x14ac:dyDescent="0.3">
      <c r="A89" s="47"/>
      <c r="B89" s="6" t="s">
        <v>110</v>
      </c>
      <c r="C89" s="50"/>
      <c r="D89" s="53"/>
      <c r="E89" s="56"/>
      <c r="F89" s="56"/>
    </row>
    <row r="90" spans="1:6" s="29" customFormat="1" x14ac:dyDescent="0.3">
      <c r="A90" s="45" t="s">
        <v>60</v>
      </c>
      <c r="B90" s="5" t="s">
        <v>111</v>
      </c>
      <c r="C90" s="48" t="s">
        <v>17</v>
      </c>
      <c r="D90" s="51">
        <v>26.400000000000002</v>
      </c>
      <c r="E90" s="54"/>
      <c r="F90" s="54">
        <f>+E90*D90</f>
        <v>0</v>
      </c>
    </row>
    <row r="91" spans="1:6" s="29" customFormat="1" x14ac:dyDescent="0.3">
      <c r="A91" s="46"/>
      <c r="B91" s="27" t="e">
        <f ca="1">CONCATENATE(C90)&amp;+([1]!MajChiflettva(E90))</f>
        <v>#NAME?</v>
      </c>
      <c r="C91" s="49"/>
      <c r="D91" s="52"/>
      <c r="E91" s="55"/>
      <c r="F91" s="55"/>
    </row>
    <row r="92" spans="1:6" s="29" customFormat="1" x14ac:dyDescent="0.3">
      <c r="A92" s="47"/>
      <c r="B92" s="6" t="s">
        <v>112</v>
      </c>
      <c r="C92" s="50"/>
      <c r="D92" s="53"/>
      <c r="E92" s="56"/>
      <c r="F92" s="56"/>
    </row>
    <row r="93" spans="1:6" s="4" customFormat="1" ht="18" x14ac:dyDescent="0.3">
      <c r="A93" s="10"/>
      <c r="B93" s="60" t="s">
        <v>125</v>
      </c>
      <c r="C93" s="61"/>
      <c r="D93" s="61"/>
      <c r="E93" s="61"/>
      <c r="F93" s="17">
        <f>+F87+F90</f>
        <v>0</v>
      </c>
    </row>
    <row r="94" spans="1:6" s="4" customFormat="1" ht="18" x14ac:dyDescent="0.3">
      <c r="A94" s="42" t="s">
        <v>61</v>
      </c>
      <c r="B94" s="43"/>
      <c r="C94" s="43"/>
      <c r="D94" s="43"/>
      <c r="E94" s="43"/>
      <c r="F94" s="44"/>
    </row>
    <row r="95" spans="1:6" s="1" customFormat="1" x14ac:dyDescent="0.3">
      <c r="A95" s="45" t="s">
        <v>62</v>
      </c>
      <c r="B95" s="5" t="s">
        <v>63</v>
      </c>
      <c r="C95" s="48" t="s">
        <v>9</v>
      </c>
      <c r="D95" s="51">
        <v>1</v>
      </c>
      <c r="E95" s="54"/>
      <c r="F95" s="54">
        <f>+E95*D95</f>
        <v>0</v>
      </c>
    </row>
    <row r="96" spans="1:6" s="1" customFormat="1" x14ac:dyDescent="0.3">
      <c r="A96" s="46"/>
      <c r="B96" s="27" t="e">
        <f ca="1">CONCATENATE(C95)&amp;+([1]!MajChiflettva(E95))</f>
        <v>#NAME?</v>
      </c>
      <c r="C96" s="49"/>
      <c r="D96" s="52"/>
      <c r="E96" s="55"/>
      <c r="F96" s="55"/>
    </row>
    <row r="97" spans="1:6" s="1" customFormat="1" x14ac:dyDescent="0.3">
      <c r="A97" s="47"/>
      <c r="B97" s="6" t="s">
        <v>64</v>
      </c>
      <c r="C97" s="50"/>
      <c r="D97" s="53"/>
      <c r="E97" s="56"/>
      <c r="F97" s="56"/>
    </row>
    <row r="98" spans="1:6" s="1" customFormat="1" ht="31.5" customHeight="1" x14ac:dyDescent="0.3">
      <c r="A98" s="45" t="s">
        <v>65</v>
      </c>
      <c r="B98" s="12" t="s">
        <v>66</v>
      </c>
      <c r="C98" s="48" t="s">
        <v>9</v>
      </c>
      <c r="D98" s="51">
        <v>1</v>
      </c>
      <c r="E98" s="54"/>
      <c r="F98" s="54">
        <f>+E98*D98</f>
        <v>0</v>
      </c>
    </row>
    <row r="99" spans="1:6" s="1" customFormat="1" x14ac:dyDescent="0.3">
      <c r="A99" s="46"/>
      <c r="B99" s="27" t="e">
        <f ca="1">CONCATENATE(C98)&amp;+([1]!MajChiflettva(E98))</f>
        <v>#NAME?</v>
      </c>
      <c r="C99" s="49"/>
      <c r="D99" s="52"/>
      <c r="E99" s="55"/>
      <c r="F99" s="55"/>
    </row>
    <row r="100" spans="1:6" s="1" customFormat="1" x14ac:dyDescent="0.3">
      <c r="A100" s="47"/>
      <c r="B100" s="6" t="s">
        <v>67</v>
      </c>
      <c r="C100" s="50" t="s">
        <v>20</v>
      </c>
      <c r="D100" s="53">
        <v>0.15700000000000003</v>
      </c>
      <c r="E100" s="56"/>
      <c r="F100" s="56">
        <f>+E100*D100</f>
        <v>0</v>
      </c>
    </row>
    <row r="101" spans="1:6" s="4" customFormat="1" ht="18" x14ac:dyDescent="0.3">
      <c r="A101" s="10"/>
      <c r="B101" s="60" t="s">
        <v>126</v>
      </c>
      <c r="C101" s="61"/>
      <c r="D101" s="61"/>
      <c r="E101" s="61"/>
      <c r="F101" s="17">
        <f>SUM(F95:F100)</f>
        <v>0</v>
      </c>
    </row>
    <row r="102" spans="1:6" s="4" customFormat="1" ht="18" x14ac:dyDescent="0.3">
      <c r="A102" s="42" t="s">
        <v>113</v>
      </c>
      <c r="B102" s="43"/>
      <c r="C102" s="43"/>
      <c r="D102" s="43"/>
      <c r="E102" s="43"/>
      <c r="F102" s="44"/>
    </row>
    <row r="103" spans="1:6" s="1" customFormat="1" ht="31.2" x14ac:dyDescent="0.3">
      <c r="A103" s="45">
        <v>5.0999999999999996</v>
      </c>
      <c r="B103" s="12" t="s">
        <v>114</v>
      </c>
      <c r="C103" s="48" t="s">
        <v>9</v>
      </c>
      <c r="D103" s="51">
        <v>1</v>
      </c>
      <c r="E103" s="54"/>
      <c r="F103" s="54">
        <f>+E103*D103</f>
        <v>0</v>
      </c>
    </row>
    <row r="104" spans="1:6" s="1" customFormat="1" x14ac:dyDescent="0.3">
      <c r="A104" s="46"/>
      <c r="B104" s="27" t="e">
        <f ca="1">CONCATENATE(C103)&amp;+([1]!MajChiflettva(E103))</f>
        <v>#NAME?</v>
      </c>
      <c r="C104" s="49"/>
      <c r="D104" s="52"/>
      <c r="E104" s="55"/>
      <c r="F104" s="55"/>
    </row>
    <row r="105" spans="1:6" s="1" customFormat="1" x14ac:dyDescent="0.3">
      <c r="A105" s="47"/>
      <c r="B105" s="6" t="s">
        <v>68</v>
      </c>
      <c r="C105" s="50"/>
      <c r="D105" s="53"/>
      <c r="E105" s="56"/>
      <c r="F105" s="56"/>
    </row>
    <row r="106" spans="1:6" s="1" customFormat="1" ht="31.2" x14ac:dyDescent="0.3">
      <c r="A106" s="45">
        <f>0.1+A103</f>
        <v>5.1999999999999993</v>
      </c>
      <c r="B106" s="12" t="s">
        <v>69</v>
      </c>
      <c r="C106" s="48" t="s">
        <v>52</v>
      </c>
      <c r="D106" s="51">
        <v>1</v>
      </c>
      <c r="E106" s="54"/>
      <c r="F106" s="54">
        <f>+E106*D106</f>
        <v>0</v>
      </c>
    </row>
    <row r="107" spans="1:6" s="1" customFormat="1" x14ac:dyDescent="0.3">
      <c r="A107" s="46"/>
      <c r="B107" s="27" t="e">
        <f ca="1">CONCATENATE(C106)&amp;+([1]!MajChiflettva(E106))</f>
        <v>#NAME?</v>
      </c>
      <c r="C107" s="49"/>
      <c r="D107" s="52"/>
      <c r="E107" s="55"/>
      <c r="F107" s="55"/>
    </row>
    <row r="108" spans="1:6" s="1" customFormat="1" x14ac:dyDescent="0.3">
      <c r="A108" s="47"/>
      <c r="B108" s="6" t="s">
        <v>68</v>
      </c>
      <c r="C108" s="50"/>
      <c r="D108" s="53"/>
      <c r="E108" s="56"/>
      <c r="F108" s="56"/>
    </row>
    <row r="109" spans="1:6" s="1" customFormat="1" x14ac:dyDescent="0.3">
      <c r="A109" s="45">
        <f>0.1+A106</f>
        <v>5.2999999999999989</v>
      </c>
      <c r="B109" s="12" t="s">
        <v>115</v>
      </c>
      <c r="C109" s="48" t="s">
        <v>52</v>
      </c>
      <c r="D109" s="51">
        <v>1</v>
      </c>
      <c r="E109" s="54"/>
      <c r="F109" s="54">
        <f>+E109*D109</f>
        <v>0</v>
      </c>
    </row>
    <row r="110" spans="1:6" s="1" customFormat="1" x14ac:dyDescent="0.3">
      <c r="A110" s="46"/>
      <c r="B110" s="27" t="e">
        <f ca="1">CONCATENATE(C109)&amp;+([1]!MajChiflettva(E109))</f>
        <v>#NAME?</v>
      </c>
      <c r="C110" s="49"/>
      <c r="D110" s="52"/>
      <c r="E110" s="55"/>
      <c r="F110" s="55"/>
    </row>
    <row r="111" spans="1:6" s="1" customFormat="1" x14ac:dyDescent="0.3">
      <c r="A111" s="47"/>
      <c r="B111" s="6" t="s">
        <v>116</v>
      </c>
      <c r="C111" s="50"/>
      <c r="D111" s="53"/>
      <c r="E111" s="56"/>
      <c r="F111" s="56"/>
    </row>
    <row r="112" spans="1:6" s="4" customFormat="1" ht="18" x14ac:dyDescent="0.3">
      <c r="A112" s="10"/>
      <c r="B112" s="60" t="s">
        <v>127</v>
      </c>
      <c r="C112" s="61"/>
      <c r="D112" s="61"/>
      <c r="E112" s="61"/>
      <c r="F112" s="17">
        <f>SUM(F103:F111)</f>
        <v>0</v>
      </c>
    </row>
    <row r="113" spans="2:7" s="13" customFormat="1" ht="22.8" x14ac:dyDescent="0.4">
      <c r="B113" s="3"/>
      <c r="C113" s="3"/>
      <c r="D113" s="3"/>
      <c r="E113" s="19" t="s">
        <v>71</v>
      </c>
      <c r="F113" s="17">
        <f>F16+F77+F85+F93+F101+F112</f>
        <v>0</v>
      </c>
      <c r="G113" s="33"/>
    </row>
    <row r="114" spans="2:7" ht="18" x14ac:dyDescent="0.3">
      <c r="E114" s="19" t="s">
        <v>72</v>
      </c>
      <c r="F114" s="17">
        <f>F113*8%</f>
        <v>0</v>
      </c>
      <c r="G114" s="33"/>
    </row>
    <row r="115" spans="2:7" ht="18" x14ac:dyDescent="0.3">
      <c r="E115" s="19" t="s">
        <v>73</v>
      </c>
      <c r="F115" s="17">
        <f>F113+F114</f>
        <v>0</v>
      </c>
      <c r="G115" s="33"/>
    </row>
    <row r="116" spans="2:7" ht="18" x14ac:dyDescent="0.3">
      <c r="E116" s="15"/>
      <c r="G116" s="33"/>
    </row>
    <row r="117" spans="2:7" ht="18" x14ac:dyDescent="0.3">
      <c r="G117" s="33"/>
    </row>
    <row r="118" spans="2:7" ht="18" x14ac:dyDescent="0.3">
      <c r="F118" s="16"/>
      <c r="G118" s="33"/>
    </row>
    <row r="119" spans="2:7" x14ac:dyDescent="0.3">
      <c r="F119" s="15"/>
    </row>
  </sheetData>
  <mergeCells count="164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8:A30"/>
    <mergeCell ref="C28:C30"/>
    <mergeCell ref="D28:D30"/>
    <mergeCell ref="E28:E30"/>
    <mergeCell ref="F28:F30"/>
    <mergeCell ref="B31:E31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A33:A35"/>
    <mergeCell ref="C33:C35"/>
    <mergeCell ref="D33:D35"/>
    <mergeCell ref="E33:E35"/>
    <mergeCell ref="F33:F35"/>
    <mergeCell ref="A36:A38"/>
    <mergeCell ref="C36:C38"/>
    <mergeCell ref="D36:D38"/>
    <mergeCell ref="E36:E38"/>
    <mergeCell ref="F36:F38"/>
    <mergeCell ref="B45:E45"/>
    <mergeCell ref="B46:F46"/>
    <mergeCell ref="A47:A49"/>
    <mergeCell ref="C47:C49"/>
    <mergeCell ref="D47:D49"/>
    <mergeCell ref="E47:E49"/>
    <mergeCell ref="F47:F49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50:A52"/>
    <mergeCell ref="C50:C52"/>
    <mergeCell ref="D50:D52"/>
    <mergeCell ref="E50:E52"/>
    <mergeCell ref="F50:F52"/>
    <mergeCell ref="A53:A55"/>
    <mergeCell ref="C53:C55"/>
    <mergeCell ref="D53:D55"/>
    <mergeCell ref="E53:E55"/>
    <mergeCell ref="F53:F55"/>
    <mergeCell ref="A62:A64"/>
    <mergeCell ref="C62:C64"/>
    <mergeCell ref="D62:D64"/>
    <mergeCell ref="E62:E64"/>
    <mergeCell ref="F62:F64"/>
    <mergeCell ref="B65:E65"/>
    <mergeCell ref="A56:A58"/>
    <mergeCell ref="C56:C58"/>
    <mergeCell ref="D56:D58"/>
    <mergeCell ref="E56:E58"/>
    <mergeCell ref="F56:F58"/>
    <mergeCell ref="A59:A61"/>
    <mergeCell ref="C59:C61"/>
    <mergeCell ref="D59:D61"/>
    <mergeCell ref="E59:E61"/>
    <mergeCell ref="F59:F61"/>
    <mergeCell ref="A67:A69"/>
    <mergeCell ref="C67:C69"/>
    <mergeCell ref="D67:D69"/>
    <mergeCell ref="E67:E69"/>
    <mergeCell ref="F67:F69"/>
    <mergeCell ref="A70:A72"/>
    <mergeCell ref="C70:C72"/>
    <mergeCell ref="D70:D72"/>
    <mergeCell ref="E70:E72"/>
    <mergeCell ref="F70:F72"/>
    <mergeCell ref="B77:E77"/>
    <mergeCell ref="A78:F78"/>
    <mergeCell ref="A79:A81"/>
    <mergeCell ref="C79:C81"/>
    <mergeCell ref="D79:D81"/>
    <mergeCell ref="E79:E81"/>
    <mergeCell ref="F79:F81"/>
    <mergeCell ref="A73:A75"/>
    <mergeCell ref="C73:C75"/>
    <mergeCell ref="D73:D75"/>
    <mergeCell ref="E73:E75"/>
    <mergeCell ref="F73:F75"/>
    <mergeCell ref="A76:E76"/>
    <mergeCell ref="A86:F86"/>
    <mergeCell ref="A87:A89"/>
    <mergeCell ref="C87:C89"/>
    <mergeCell ref="D87:D89"/>
    <mergeCell ref="E87:E89"/>
    <mergeCell ref="F87:F89"/>
    <mergeCell ref="A82:A84"/>
    <mergeCell ref="C82:C84"/>
    <mergeCell ref="D82:D84"/>
    <mergeCell ref="E82:E84"/>
    <mergeCell ref="F82:F84"/>
    <mergeCell ref="B85:E85"/>
    <mergeCell ref="A94:F94"/>
    <mergeCell ref="A95:A97"/>
    <mergeCell ref="C95:C97"/>
    <mergeCell ref="D95:D97"/>
    <mergeCell ref="E95:E97"/>
    <mergeCell ref="F95:F97"/>
    <mergeCell ref="A90:A92"/>
    <mergeCell ref="C90:C92"/>
    <mergeCell ref="D90:D92"/>
    <mergeCell ref="E90:E92"/>
    <mergeCell ref="F90:F92"/>
    <mergeCell ref="B93:E93"/>
    <mergeCell ref="A102:F102"/>
    <mergeCell ref="A103:A105"/>
    <mergeCell ref="C103:C105"/>
    <mergeCell ref="D103:D105"/>
    <mergeCell ref="E103:E105"/>
    <mergeCell ref="F103:F105"/>
    <mergeCell ref="A98:A100"/>
    <mergeCell ref="C98:C100"/>
    <mergeCell ref="D98:D100"/>
    <mergeCell ref="E98:E100"/>
    <mergeCell ref="F98:F100"/>
    <mergeCell ref="B101:E101"/>
    <mergeCell ref="B112:E112"/>
    <mergeCell ref="A106:A108"/>
    <mergeCell ref="C106:C108"/>
    <mergeCell ref="D106:D108"/>
    <mergeCell ref="E106:E108"/>
    <mergeCell ref="F106:F108"/>
    <mergeCell ref="A109:A111"/>
    <mergeCell ref="C109:C111"/>
    <mergeCell ref="D109:D111"/>
    <mergeCell ref="E109:E111"/>
    <mergeCell ref="F109:F11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verticalDpi="0" r:id="rId1"/>
  <rowBreaks count="1" manualBreakCount="1">
    <brk id="65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10</vt:i4>
      </vt:variant>
    </vt:vector>
  </HeadingPairs>
  <TitlesOfParts>
    <vt:vector size="17" baseType="lpstr">
      <vt:lpstr>Iabohazo</vt:lpstr>
      <vt:lpstr>Enifatsy_Tangainony</vt:lpstr>
      <vt:lpstr>Namohora_Tangainony</vt:lpstr>
      <vt:lpstr>Ambalavolo_Efatsy</vt:lpstr>
      <vt:lpstr>Vohimary_Ankarana</vt:lpstr>
      <vt:lpstr>Andramena_Tangainony </vt:lpstr>
      <vt:lpstr>Vohilengo</vt:lpstr>
      <vt:lpstr>'Andramena_Tangainony '!Impression_des_titres</vt:lpstr>
      <vt:lpstr>Enifatsy_Tangainony!Impression_des_titres</vt:lpstr>
      <vt:lpstr>Iabohazo!Impression_des_titres</vt:lpstr>
      <vt:lpstr>Namohora_Tangainony!Impression_des_titres</vt:lpstr>
      <vt:lpstr>Vohilengo!Impression_des_titres</vt:lpstr>
      <vt:lpstr>'Andramena_Tangainony '!Zone_d_impression</vt:lpstr>
      <vt:lpstr>Enifatsy_Tangainony!Zone_d_impression</vt:lpstr>
      <vt:lpstr>Iabohazo!Zone_d_impression</vt:lpstr>
      <vt:lpstr>Namohora_Tangainony!Zone_d_impression</vt:lpstr>
      <vt:lpstr>Vohilengo!Zone_d_impression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2023-04-12T06:36:56Z</dcterms:modified>
</cp:coreProperties>
</file>